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lyshimojo/Desktop/2025年度創風/05_その他応募書類/"/>
    </mc:Choice>
  </mc:AlternateContent>
  <xr:revisionPtr revIDLastSave="0" documentId="13_ncr:1_{7CB90ECC-5E0C-E940-8BA2-81481330430C}" xr6:coauthVersionLast="47" xr6:coauthVersionMax="47" xr10:uidLastSave="{00000000-0000-0000-0000-000000000000}"/>
  <bookViews>
    <workbookView xWindow="0" yWindow="760" windowWidth="26460" windowHeight="18040" xr2:uid="{99BE5C8B-117E-864A-8298-C329F120CFBC}"/>
  </bookViews>
  <sheets>
    <sheet name="記入フォーマット" sheetId="6" r:id="rId1"/>
    <sheet name="記入例" sheetId="4" r:id="rId2"/>
    <sheet name="Sheet3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6" l="1"/>
  <c r="D57" i="4"/>
  <c r="D72" i="6"/>
  <c r="D71" i="6"/>
  <c r="D70" i="6"/>
  <c r="D69" i="6"/>
  <c r="D68" i="6"/>
  <c r="D73" i="6" s="1"/>
  <c r="D66" i="6"/>
  <c r="D65" i="6"/>
  <c r="D64" i="6"/>
  <c r="J13" i="6" s="1"/>
  <c r="D63" i="6"/>
  <c r="D62" i="6"/>
  <c r="D60" i="6"/>
  <c r="D59" i="6"/>
  <c r="D58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J9" i="6" s="1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1" i="6"/>
  <c r="D20" i="6"/>
  <c r="D19" i="6"/>
  <c r="D18" i="6"/>
  <c r="J15" i="6"/>
  <c r="J14" i="6"/>
  <c r="J12" i="6"/>
  <c r="J10" i="6"/>
  <c r="J8" i="6"/>
  <c r="D26" i="4"/>
  <c r="D22" i="6" l="1"/>
  <c r="D61" i="6"/>
  <c r="J11" i="6"/>
  <c r="D46" i="6"/>
  <c r="D67" i="6"/>
  <c r="D74" i="6" l="1"/>
  <c r="J4" i="6" s="1"/>
  <c r="J5" i="6" s="1"/>
  <c r="D25" i="4" l="1"/>
  <c r="D27" i="4"/>
  <c r="D38" i="4"/>
  <c r="D36" i="4"/>
  <c r="D34" i="4"/>
  <c r="D24" i="4"/>
  <c r="D31" i="4" l="1"/>
  <c r="D56" i="4"/>
  <c r="J14" i="4" s="1"/>
  <c r="D54" i="4"/>
  <c r="D72" i="4"/>
  <c r="D71" i="4"/>
  <c r="D70" i="4"/>
  <c r="D69" i="4"/>
  <c r="D68" i="4"/>
  <c r="D66" i="4"/>
  <c r="D65" i="4"/>
  <c r="D64" i="4"/>
  <c r="D63" i="4"/>
  <c r="D62" i="4"/>
  <c r="D51" i="4"/>
  <c r="D52" i="4"/>
  <c r="D53" i="4"/>
  <c r="D55" i="4"/>
  <c r="D58" i="4"/>
  <c r="D59" i="4"/>
  <c r="D60" i="4"/>
  <c r="D50" i="4"/>
  <c r="D49" i="4"/>
  <c r="D48" i="4"/>
  <c r="D47" i="4"/>
  <c r="D30" i="4"/>
  <c r="D32" i="4"/>
  <c r="D33" i="4"/>
  <c r="D35" i="4"/>
  <c r="D37" i="4"/>
  <c r="D39" i="4"/>
  <c r="D40" i="4"/>
  <c r="D41" i="4"/>
  <c r="D42" i="4"/>
  <c r="J15" i="4" s="1"/>
  <c r="D43" i="4"/>
  <c r="D44" i="4"/>
  <c r="D45" i="4"/>
  <c r="J12" i="4" s="1"/>
  <c r="D29" i="4"/>
  <c r="J9" i="4" s="1"/>
  <c r="D28" i="4"/>
  <c r="D23" i="4"/>
  <c r="D21" i="4"/>
  <c r="D20" i="4"/>
  <c r="D19" i="4"/>
  <c r="D18" i="4"/>
  <c r="J11" i="4" l="1"/>
  <c r="D46" i="4"/>
  <c r="J10" i="4"/>
  <c r="J13" i="4"/>
  <c r="D22" i="4"/>
  <c r="J8" i="4"/>
  <c r="D67" i="4"/>
  <c r="D73" i="4"/>
  <c r="D61" i="4"/>
  <c r="D74" i="4" l="1"/>
  <c r="J4" i="4" s="1"/>
  <c r="J5" i="4" s="1"/>
</calcChain>
</file>

<file path=xl/sharedStrings.xml><?xml version="1.0" encoding="utf-8"?>
<sst xmlns="http://schemas.openxmlformats.org/spreadsheetml/2006/main" count="394" uniqueCount="132">
  <si>
    <t>応募者名</t>
    <rPh sb="0" eb="3">
      <t>オウボシャ</t>
    </rPh>
    <rPh sb="3" eb="4">
      <t>メイ</t>
    </rPh>
    <phoneticPr fontId="2"/>
  </si>
  <si>
    <t>作品名</t>
    <rPh sb="0" eb="2">
      <t xml:space="preserve">サクヒン </t>
    </rPh>
    <rPh sb="2" eb="3">
      <t>メイ</t>
    </rPh>
    <phoneticPr fontId="2"/>
  </si>
  <si>
    <t>令和６年度補正クリエイター・エンタメスタートアップ創出事業費補助金「創風」（映像・映画分野）</t>
    <rPh sb="4" eb="6">
      <t xml:space="preserve">ネンド </t>
    </rPh>
    <rPh sb="7" eb="9">
      <t xml:space="preserve">ソウフウ </t>
    </rPh>
    <rPh sb="10" eb="12">
      <t xml:space="preserve">エイゾウ </t>
    </rPh>
    <rPh sb="13" eb="15">
      <t xml:space="preserve">エイガ </t>
    </rPh>
    <rPh sb="15" eb="17">
      <t xml:space="preserve">ブモン </t>
    </rPh>
    <phoneticPr fontId="2"/>
  </si>
  <si>
    <t>場所代/地代</t>
  </si>
  <si>
    <t>予備費</t>
  </si>
  <si>
    <t>種別</t>
    <rPh sb="0" eb="2">
      <t xml:space="preserve">シュベツ </t>
    </rPh>
    <phoneticPr fontId="2"/>
  </si>
  <si>
    <t>費目</t>
    <rPh sb="0" eb="2">
      <t xml:space="preserve">ヒモク </t>
    </rPh>
    <phoneticPr fontId="2"/>
  </si>
  <si>
    <t>人件費​</t>
  </si>
  <si>
    <t>借料及び損料​</t>
  </si>
  <si>
    <t>旅費​</t>
  </si>
  <si>
    <t>委託・外注費​</t>
  </si>
  <si>
    <t>消耗品費​</t>
  </si>
  <si>
    <t>印刷製本費​</t>
  </si>
  <si>
    <t>その他諸経費​</t>
  </si>
  <si>
    <r>
      <t>その他諸経費</t>
    </r>
    <r>
      <rPr>
        <sz val="12"/>
        <color theme="1"/>
        <rFont val="Arial"/>
        <family val="2"/>
      </rPr>
      <t>​</t>
    </r>
    <phoneticPr fontId="2"/>
  </si>
  <si>
    <t>補助対象外経費</t>
    <rPh sb="0" eb="5">
      <t xml:space="preserve">ホジョタイショウガイ </t>
    </rPh>
    <rPh sb="5" eb="7">
      <t xml:space="preserve">ケイヒ </t>
    </rPh>
    <phoneticPr fontId="2"/>
  </si>
  <si>
    <t>スタジオレンタル代</t>
    <phoneticPr fontId="2"/>
  </si>
  <si>
    <t>交通費</t>
    <phoneticPr fontId="2"/>
  </si>
  <si>
    <t>宿泊費</t>
    <phoneticPr fontId="2"/>
  </si>
  <si>
    <t>ケータリング費</t>
    <phoneticPr fontId="2"/>
  </si>
  <si>
    <t>ロケ地利用代（ロケハン時の見学）</t>
    <rPh sb="3" eb="6">
      <t xml:space="preserve">リヨウダイキン </t>
    </rPh>
    <rPh sb="11" eb="12">
      <t xml:space="preserve">ジ </t>
    </rPh>
    <phoneticPr fontId="2"/>
  </si>
  <si>
    <t>撮影備品代</t>
    <rPh sb="0" eb="2">
      <t xml:space="preserve">サツエイ </t>
    </rPh>
    <rPh sb="2" eb="5">
      <t xml:space="preserve">ビヒンダイ </t>
    </rPh>
    <phoneticPr fontId="2"/>
  </si>
  <si>
    <t>金額</t>
    <rPh sb="0" eb="2">
      <t xml:space="preserve">キンガク </t>
    </rPh>
    <phoneticPr fontId="2"/>
  </si>
  <si>
    <t>プロダクション費用合計</t>
    <phoneticPr fontId="2"/>
  </si>
  <si>
    <t>ポスプロ合計</t>
    <phoneticPr fontId="2"/>
  </si>
  <si>
    <t>広告宣伝費合計</t>
    <phoneticPr fontId="2"/>
  </si>
  <si>
    <t>総計</t>
    <phoneticPr fontId="2"/>
  </si>
  <si>
    <t>記載された項目はあくまでも目安です。ご状況に応じて適宜行の削除・追加を行なってください。</t>
    <rPh sb="0" eb="2">
      <t xml:space="preserve">キサイサレタ </t>
    </rPh>
    <rPh sb="5" eb="7">
      <t xml:space="preserve">コウモクハ </t>
    </rPh>
    <rPh sb="13" eb="15">
      <t xml:space="preserve">メヤス </t>
    </rPh>
    <rPh sb="25" eb="27">
      <t xml:space="preserve">テキギ </t>
    </rPh>
    <rPh sb="27" eb="28">
      <t xml:space="preserve">ギョウノ </t>
    </rPh>
    <rPh sb="29" eb="31">
      <t xml:space="preserve">サクジョ </t>
    </rPh>
    <rPh sb="32" eb="34">
      <t xml:space="preserve">ツイカ </t>
    </rPh>
    <phoneticPr fontId="2"/>
  </si>
  <si>
    <t>行の追加を行う場合には、別の行をコピーアンドペーストしてください。</t>
    <rPh sb="0" eb="1">
      <t xml:space="preserve">ギョウノツイカヲ </t>
    </rPh>
    <rPh sb="5" eb="6">
      <t xml:space="preserve">オコナウバアイニハ </t>
    </rPh>
    <rPh sb="12" eb="13">
      <t xml:space="preserve">ベツノギョウヲ </t>
    </rPh>
    <phoneticPr fontId="2"/>
  </si>
  <si>
    <t>種別は必ずご記入ください。わからない場合は、公募要項 P.27~を参考に選択してください。</t>
    <rPh sb="0" eb="2">
      <t xml:space="preserve">シュベツ </t>
    </rPh>
    <rPh sb="22" eb="26">
      <t xml:space="preserve">コウボヨウコウ </t>
    </rPh>
    <rPh sb="33" eb="35">
      <t xml:space="preserve">サンコウニ </t>
    </rPh>
    <rPh sb="36" eb="38">
      <t xml:space="preserve">センタクシテクダサイ </t>
    </rPh>
    <phoneticPr fontId="2"/>
  </si>
  <si>
    <t>ケータリング費</t>
    <rPh sb="6" eb="7">
      <t xml:space="preserve">ヒヨウ </t>
    </rPh>
    <phoneticPr fontId="2"/>
  </si>
  <si>
    <t>脚本等印刷代</t>
    <rPh sb="0" eb="1">
      <t xml:space="preserve">キャクホン </t>
    </rPh>
    <rPh sb="2" eb="3">
      <t xml:space="preserve">トウ </t>
    </rPh>
    <rPh sb="3" eb="6">
      <t xml:space="preserve">インサツダイ </t>
    </rPh>
    <phoneticPr fontId="2"/>
  </si>
  <si>
    <t>利用目的</t>
    <rPh sb="0" eb="4">
      <t xml:space="preserve">リヨウモクテキ </t>
    </rPh>
    <phoneticPr fontId="2"/>
  </si>
  <si>
    <t>金額の根拠となる証憑類書類も一緒に提出をしてください。</t>
    <rPh sb="0" eb="2">
      <t>キンガク</t>
    </rPh>
    <rPh sb="3" eb="5">
      <t>コンキョ</t>
    </rPh>
    <rPh sb="8" eb="10">
      <t>ショウヒョウ</t>
    </rPh>
    <rPh sb="10" eb="11">
      <t>ルイ</t>
    </rPh>
    <rPh sb="11" eb="13">
      <t>ショルイ</t>
    </rPh>
    <rPh sb="14" eb="16">
      <t>イッショ</t>
    </rPh>
    <rPh sb="17" eb="19">
      <t>テイシュツ</t>
    </rPh>
    <phoneticPr fontId="2"/>
  </si>
  <si>
    <t>デザイナー費</t>
    <rPh sb="5" eb="6">
      <t xml:space="preserve">ヒヨウ </t>
    </rPh>
    <phoneticPr fontId="2"/>
  </si>
  <si>
    <t>編集費</t>
    <rPh sb="0" eb="2">
      <t xml:space="preserve">ヘンシュウ </t>
    </rPh>
    <rPh sb="2" eb="3">
      <t xml:space="preserve">ヒヨウ </t>
    </rPh>
    <phoneticPr fontId="2"/>
  </si>
  <si>
    <t>カラコレ費</t>
    <rPh sb="4" eb="5">
      <t xml:space="preserve">ヒヨウ </t>
    </rPh>
    <phoneticPr fontId="2"/>
  </si>
  <si>
    <t>グレーディング費</t>
    <rPh sb="7" eb="8">
      <t xml:space="preserve">ヒヨウ </t>
    </rPh>
    <phoneticPr fontId="2"/>
  </si>
  <si>
    <t>SE制作費</t>
    <rPh sb="4" eb="5">
      <t xml:space="preserve">ヒヨウ </t>
    </rPh>
    <phoneticPr fontId="2"/>
  </si>
  <si>
    <t>整音・ダビング費</t>
    <rPh sb="0" eb="2">
      <t xml:space="preserve">セイオン </t>
    </rPh>
    <rPh sb="7" eb="8">
      <t xml:space="preserve">ヒヨウ </t>
    </rPh>
    <phoneticPr fontId="2"/>
  </si>
  <si>
    <t>音楽制作費</t>
    <rPh sb="2" eb="4">
      <t xml:space="preserve">セイサク </t>
    </rPh>
    <rPh sb="4" eb="5">
      <t xml:space="preserve">ヒヨウ </t>
    </rPh>
    <phoneticPr fontId="2"/>
  </si>
  <si>
    <t>セット / 美術費</t>
    <rPh sb="8" eb="9">
      <t xml:space="preserve">ヒヨウ </t>
    </rPh>
    <phoneticPr fontId="2"/>
  </si>
  <si>
    <t>衣装レンタル代</t>
    <rPh sb="6" eb="7">
      <t xml:space="preserve">ダイキン </t>
    </rPh>
    <phoneticPr fontId="2"/>
  </si>
  <si>
    <t>ヘアメイク費</t>
    <rPh sb="5" eb="6">
      <t xml:space="preserve">ヒヨウ </t>
    </rPh>
    <phoneticPr fontId="2"/>
  </si>
  <si>
    <t>カメラ機材レンタル代</t>
    <phoneticPr fontId="2"/>
  </si>
  <si>
    <t>照明機材レンタル代</t>
    <phoneticPr fontId="2"/>
  </si>
  <si>
    <t>音響機材レンタル代</t>
    <rPh sb="2" eb="4">
      <t xml:space="preserve">キザイ </t>
    </rPh>
    <phoneticPr fontId="2"/>
  </si>
  <si>
    <t>字幕制作費</t>
    <rPh sb="0" eb="4">
      <t xml:space="preserve">ジマクセイサク </t>
    </rPh>
    <phoneticPr fontId="2"/>
  </si>
  <si>
    <t>DCP制作費</t>
    <phoneticPr fontId="2"/>
  </si>
  <si>
    <t>その他合計</t>
    <rPh sb="3" eb="5">
      <t xml:space="preserve">ゴウケイ </t>
    </rPh>
    <phoneticPr fontId="2"/>
  </si>
  <si>
    <t>キャスト費</t>
    <rPh sb="4" eb="5">
      <t xml:space="preserve">ヒヨウ </t>
    </rPh>
    <phoneticPr fontId="2"/>
  </si>
  <si>
    <t>ポスター印刷代</t>
    <rPh sb="4" eb="7">
      <t xml:space="preserve">インサツダイ </t>
    </rPh>
    <phoneticPr fontId="2"/>
  </si>
  <si>
    <t>チラシ印刷代</t>
    <rPh sb="3" eb="6">
      <t xml:space="preserve">インサツダイ </t>
    </rPh>
    <phoneticPr fontId="2"/>
  </si>
  <si>
    <t>広告出稿費</t>
    <rPh sb="0" eb="2">
      <t xml:space="preserve">コウコク </t>
    </rPh>
    <rPh sb="2" eb="5">
      <t xml:space="preserve">シュッコウヒヨウ </t>
    </rPh>
    <phoneticPr fontId="2"/>
  </si>
  <si>
    <t>交通費</t>
    <rPh sb="0" eb="3">
      <t xml:space="preserve">コウツウヒ </t>
    </rPh>
    <phoneticPr fontId="2"/>
  </si>
  <si>
    <t>会議室レンタル代</t>
    <rPh sb="0" eb="3">
      <t xml:space="preserve">カイギシツ </t>
    </rPh>
    <phoneticPr fontId="2"/>
  </si>
  <si>
    <t>ロケバス費</t>
    <rPh sb="0" eb="2">
      <t>ロケバスー</t>
    </rPh>
    <rPh sb="4" eb="5">
      <t xml:space="preserve">ヒヨウ </t>
    </rPh>
    <phoneticPr fontId="2"/>
  </si>
  <si>
    <t>単価</t>
    <rPh sb="0" eb="2">
      <t xml:space="preserve">タンカ </t>
    </rPh>
    <phoneticPr fontId="2"/>
  </si>
  <si>
    <t>数量</t>
    <rPh sb="0" eb="2">
      <t xml:space="preserve">スウリョウ </t>
    </rPh>
    <phoneticPr fontId="2"/>
  </si>
  <si>
    <t>単位</t>
    <rPh sb="0" eb="2">
      <t xml:space="preserve">タンイ </t>
    </rPh>
    <phoneticPr fontId="2"/>
  </si>
  <si>
    <t>メンバー1</t>
    <phoneticPr fontId="2"/>
  </si>
  <si>
    <t>メンバー2</t>
    <phoneticPr fontId="2"/>
  </si>
  <si>
    <t>メンバー3</t>
    <phoneticPr fontId="2"/>
  </si>
  <si>
    <t>メンバー4</t>
    <phoneticPr fontId="2"/>
  </si>
  <si>
    <t>常駐スタッフ人件費</t>
    <rPh sb="0" eb="2">
      <t xml:space="preserve">ジョウチュウ </t>
    </rPh>
    <rPh sb="6" eb="9">
      <t xml:space="preserve">ジンケンヒ </t>
    </rPh>
    <phoneticPr fontId="2"/>
  </si>
  <si>
    <t>時間</t>
    <rPh sb="0" eb="2">
      <t xml:space="preserve">ジカン </t>
    </rPh>
    <phoneticPr fontId="2"/>
  </si>
  <si>
    <t>映画祭参加費</t>
    <rPh sb="0" eb="3">
      <t xml:space="preserve">エイガサイ </t>
    </rPh>
    <rPh sb="3" eb="5">
      <t xml:space="preserve">サンカ </t>
    </rPh>
    <rPh sb="5" eb="6">
      <t xml:space="preserve">ヒヨウ </t>
    </rPh>
    <phoneticPr fontId="2"/>
  </si>
  <si>
    <t>映画祭エントリー費</t>
    <rPh sb="0" eb="1">
      <t xml:space="preserve">エイガサイ </t>
    </rPh>
    <rPh sb="8" eb="9">
      <t xml:space="preserve">ヒヨウ </t>
    </rPh>
    <phoneticPr fontId="2"/>
  </si>
  <si>
    <t>プロダクションへの外注費用/作品制作の進行管理等
※見積取得前につき、概算</t>
    <rPh sb="9" eb="11">
      <t xml:space="preserve">ガイチュウ </t>
    </rPh>
    <rPh sb="11" eb="13">
      <t xml:space="preserve">ヒヨウ </t>
    </rPh>
    <rPh sb="14" eb="18">
      <t xml:space="preserve">サクヒンセイサク </t>
    </rPh>
    <rPh sb="19" eb="21">
      <t xml:space="preserve">シンコウ </t>
    </rPh>
    <rPh sb="21" eb="23">
      <t xml:space="preserve">シンコウカンリ </t>
    </rPh>
    <rPh sb="23" eb="24">
      <t xml:space="preserve">トウ </t>
    </rPh>
    <rPh sb="26" eb="28">
      <t xml:space="preserve">ミツモリ </t>
    </rPh>
    <rPh sb="28" eb="30">
      <t xml:space="preserve">シュトク </t>
    </rPh>
    <rPh sb="30" eb="31">
      <t xml:space="preserve">マエ </t>
    </rPh>
    <rPh sb="35" eb="37">
      <t xml:space="preserve">ガイサン </t>
    </rPh>
    <phoneticPr fontId="2"/>
  </si>
  <si>
    <r>
      <t>絶対に入力すべき項目は、</t>
    </r>
    <r>
      <rPr>
        <b/>
        <sz val="12"/>
        <color theme="7" tint="-0.249977111117893"/>
        <rFont val="游ゴシック"/>
        <family val="3"/>
        <charset val="128"/>
      </rPr>
      <t>背景色が黄色</t>
    </r>
    <r>
      <rPr>
        <b/>
        <sz val="12"/>
        <color theme="1"/>
        <rFont val="游ゴシック"/>
        <family val="3"/>
        <charset val="128"/>
        <scheme val="minor"/>
      </rPr>
      <t>になっています。該当箇所は必ずご記入ください。</t>
    </r>
    <rPh sb="0" eb="2">
      <t xml:space="preserve">ゼッタイニ </t>
    </rPh>
    <rPh sb="3" eb="5">
      <t xml:space="preserve">ニュウリョクスベキ </t>
    </rPh>
    <rPh sb="8" eb="10">
      <t xml:space="preserve">コウモクハ </t>
    </rPh>
    <rPh sb="12" eb="15">
      <t xml:space="preserve">ハイケイショクガ </t>
    </rPh>
    <rPh sb="16" eb="18">
      <t xml:space="preserve">キイロ </t>
    </rPh>
    <rPh sb="26" eb="30">
      <t xml:space="preserve">ガイトウカショハ </t>
    </rPh>
    <rPh sb="31" eb="32">
      <t xml:space="preserve">カナラズ </t>
    </rPh>
    <phoneticPr fontId="2"/>
  </si>
  <si>
    <t>本打ちやチーム内での打ち合わせのため</t>
    <rPh sb="0" eb="2">
      <t xml:space="preserve">ホンウチ </t>
    </rPh>
    <rPh sb="10" eb="11">
      <t xml:space="preserve">ウチアワセ </t>
    </rPh>
    <phoneticPr fontId="2"/>
  </si>
  <si>
    <t>出演者費用
※キャスティング詳細前なため、概算</t>
    <rPh sb="0" eb="3">
      <t xml:space="preserve">シュツエンシャ </t>
    </rPh>
    <rPh sb="3" eb="5">
      <t xml:space="preserve">ヒヨウ </t>
    </rPh>
    <rPh sb="13" eb="15">
      <t xml:space="preserve">ショウサイ </t>
    </rPh>
    <rPh sb="15" eb="16">
      <t xml:space="preserve">マエ </t>
    </rPh>
    <rPh sb="20" eb="22">
      <t xml:space="preserve">ガイサン </t>
    </rPh>
    <phoneticPr fontId="2"/>
  </si>
  <si>
    <t>撮影、本読み、顔合わせ時スタッフ総勢20名前後
1名あたり1,000円程度の想定</t>
    <rPh sb="3" eb="5">
      <t xml:space="preserve">ホンヨミ </t>
    </rPh>
    <rPh sb="7" eb="9">
      <t xml:space="preserve">カオアワセ </t>
    </rPh>
    <rPh sb="11" eb="12">
      <t xml:space="preserve">ジ </t>
    </rPh>
    <rPh sb="20" eb="23">
      <t>メイゼン_x0000__x0003_</t>
    </rPh>
    <rPh sb="25" eb="26">
      <t>_x0002__x0005__x0007__x0002__x000B__x000B_</t>
    </rPh>
    <rPh sb="34" eb="37">
      <t>_x0001__x000D__x0014__x0003__x0013__x0019_</t>
    </rPh>
    <rPh sb="38" eb="40">
      <t/>
    </rPh>
    <phoneticPr fontId="2"/>
  </si>
  <si>
    <t>人</t>
    <rPh sb="0" eb="1">
      <t xml:space="preserve">ヒト </t>
    </rPh>
    <phoneticPr fontId="2"/>
  </si>
  <si>
    <t>社</t>
    <rPh sb="0" eb="1">
      <t xml:space="preserve">シャ </t>
    </rPh>
    <phoneticPr fontId="2"/>
  </si>
  <si>
    <t>日</t>
    <rPh sb="0" eb="1">
      <t xml:space="preserve">ニチ </t>
    </rPh>
    <phoneticPr fontId="2"/>
  </si>
  <si>
    <t>人</t>
    <rPh sb="0" eb="1">
      <t xml:space="preserve">ニン </t>
    </rPh>
    <phoneticPr fontId="2"/>
  </si>
  <si>
    <t>プロデューサー人件費/事業期間中10ヶ月分（1ヶ月あたり20日*10ヶ月＝200日）</t>
    <rPh sb="7" eb="10">
      <t xml:space="preserve">ジンケンヒ </t>
    </rPh>
    <rPh sb="11" eb="16">
      <t xml:space="preserve">ジギョウキカンチュウ </t>
    </rPh>
    <rPh sb="20" eb="21">
      <t xml:space="preserve">ブン </t>
    </rPh>
    <rPh sb="30" eb="31">
      <t xml:space="preserve">ニチ </t>
    </rPh>
    <rPh sb="40" eb="41">
      <t xml:space="preserve">ニチ </t>
    </rPh>
    <phoneticPr fontId="2"/>
  </si>
  <si>
    <t>監督人件費/事業期間中10ヶ月分（1ヶ月あたり20日*10ヶ月＝200日）</t>
    <rPh sb="0" eb="5">
      <t xml:space="preserve">カントクジンケンヒ </t>
    </rPh>
    <phoneticPr fontId="2"/>
  </si>
  <si>
    <t>脚本家人件費/事業期間中10ヶ月分（1ヶ月あたり20日*10ヶ月＝200日）</t>
    <rPh sb="0" eb="3">
      <t xml:space="preserve">キャクホンカ </t>
    </rPh>
    <rPh sb="3" eb="6">
      <t xml:space="preserve">ジンケンヒ </t>
    </rPh>
    <phoneticPr fontId="2"/>
  </si>
  <si>
    <t>編集担当人件費/事業期間中10ヶ月分（1ヶ月あたり20日*10ヶ月＝200日）</t>
    <rPh sb="0" eb="2">
      <t xml:space="preserve">ヘンシュウ </t>
    </rPh>
    <rPh sb="2" eb="4">
      <t xml:space="preserve">タントウ </t>
    </rPh>
    <rPh sb="4" eb="7">
      <t xml:space="preserve">ジンケンヒ </t>
    </rPh>
    <phoneticPr fontId="2"/>
  </si>
  <si>
    <t>撮影2日想定
※見積取得前につき、概算</t>
    <rPh sb="0" eb="1">
      <t xml:space="preserve">サツエイ </t>
    </rPh>
    <rPh sb="3" eb="4">
      <t xml:space="preserve">ニチ </t>
    </rPh>
    <rPh sb="4" eb="6">
      <t xml:space="preserve">ソウテイ </t>
    </rPh>
    <rPh sb="8" eb="10">
      <t xml:space="preserve">ミツモリ </t>
    </rPh>
    <phoneticPr fontId="2"/>
  </si>
  <si>
    <t>スタッフ総勢20名前後想定
※見積取得前につき、概算</t>
    <rPh sb="8" eb="11">
      <t>メイゼン</t>
    </rPh>
    <rPh sb="11" eb="13">
      <t xml:space="preserve">ソウテイ </t>
    </rPh>
    <phoneticPr fontId="2"/>
  </si>
  <si>
    <t>集合場所までの交通費</t>
    <rPh sb="0" eb="4">
      <t xml:space="preserve">シュウゴウカイサンジノ </t>
    </rPh>
    <rPh sb="7" eb="10">
      <t xml:space="preserve">コウツウヒ </t>
    </rPh>
    <phoneticPr fontId="2"/>
  </si>
  <si>
    <t>制作進行費（ポスプロ）</t>
    <rPh sb="2" eb="4">
      <t xml:space="preserve">シンコウ </t>
    </rPh>
    <rPh sb="4" eb="5">
      <t xml:space="preserve">ヒヨウ </t>
    </rPh>
    <phoneticPr fontId="2"/>
  </si>
  <si>
    <t>制作進行費（プロダクション）</t>
    <rPh sb="2" eb="4">
      <t xml:space="preserve">シンコウ </t>
    </rPh>
    <rPh sb="4" eb="5">
      <t xml:space="preserve">ヒヨウ </t>
    </rPh>
    <phoneticPr fontId="2"/>
  </si>
  <si>
    <t>スタジオ作業2日想定
※見積取得前につき、概算</t>
    <rPh sb="4" eb="6">
      <t xml:space="preserve">サギョウ </t>
    </rPh>
    <rPh sb="7" eb="8">
      <t xml:space="preserve">ニチ </t>
    </rPh>
    <rPh sb="8" eb="10">
      <t xml:space="preserve">ソウテイ </t>
    </rPh>
    <rPh sb="12" eb="14">
      <t xml:space="preserve">ミツモリ </t>
    </rPh>
    <phoneticPr fontId="2"/>
  </si>
  <si>
    <t>〇〇映画祭参加バッジ費用</t>
    <rPh sb="2" eb="5">
      <t xml:space="preserve">エイガサイ </t>
    </rPh>
    <rPh sb="5" eb="7">
      <t xml:space="preserve">サンカ </t>
    </rPh>
    <rPh sb="10" eb="12">
      <t xml:space="preserve">ヒヨウ </t>
    </rPh>
    <phoneticPr fontId="2"/>
  </si>
  <si>
    <t>映画祭エントリー費用平均1万円程度（映画祭により変動）</t>
    <rPh sb="0" eb="3">
      <t xml:space="preserve">エイガサイ </t>
    </rPh>
    <rPh sb="10" eb="12">
      <t xml:space="preserve">ヘイキン </t>
    </rPh>
    <rPh sb="13" eb="17">
      <t xml:space="preserve">マンエンテイド </t>
    </rPh>
    <rPh sb="18" eb="21">
      <t xml:space="preserve">エイガサイニヨリ </t>
    </rPh>
    <rPh sb="24" eb="26">
      <t xml:space="preserve">ヘンドウ </t>
    </rPh>
    <phoneticPr fontId="2"/>
  </si>
  <si>
    <t>映画祭</t>
    <rPh sb="0" eb="3">
      <t xml:space="preserve">エイガサイ </t>
    </rPh>
    <phoneticPr fontId="2"/>
  </si>
  <si>
    <t>時間</t>
    <rPh sb="0" eb="1">
      <t xml:space="preserve">ジカン </t>
    </rPh>
    <phoneticPr fontId="2"/>
  </si>
  <si>
    <t>スタジオまでの交通費</t>
    <rPh sb="7" eb="10">
      <t xml:space="preserve">コウツウヒ </t>
    </rPh>
    <phoneticPr fontId="2"/>
  </si>
  <si>
    <t>※見積取得前につき、概算</t>
    <phoneticPr fontId="2"/>
  </si>
  <si>
    <t>スタジオ作業2日想定
※XXスタジオにて見積取得済み。1時間あたり30,000円</t>
    <rPh sb="4" eb="6">
      <t xml:space="preserve">サギョウ </t>
    </rPh>
    <rPh sb="7" eb="8">
      <t xml:space="preserve">ニチ </t>
    </rPh>
    <rPh sb="8" eb="10">
      <t xml:space="preserve">ソウテイ </t>
    </rPh>
    <rPh sb="20" eb="22">
      <t xml:space="preserve">ミツモリ </t>
    </rPh>
    <rPh sb="22" eb="25">
      <t xml:space="preserve">シュトクズミ </t>
    </rPh>
    <rPh sb="28" eb="30">
      <t xml:space="preserve">ジカン </t>
    </rPh>
    <rPh sb="39" eb="40">
      <t xml:space="preserve">エン </t>
    </rPh>
    <phoneticPr fontId="2"/>
  </si>
  <si>
    <t>予備費</t>
    <rPh sb="0" eb="3">
      <t xml:space="preserve">ヨビヒ </t>
    </rPh>
    <phoneticPr fontId="2"/>
  </si>
  <si>
    <t>JASRAC（音楽使用費）</t>
    <rPh sb="7" eb="12">
      <t xml:space="preserve">オンガクシヨウヒヨウ </t>
    </rPh>
    <phoneticPr fontId="2"/>
  </si>
  <si>
    <t>曲</t>
    <rPh sb="0" eb="1">
      <t xml:space="preserve">キョク </t>
    </rPh>
    <phoneticPr fontId="2"/>
  </si>
  <si>
    <t>尺次第で変動可能性ありのため概算</t>
    <rPh sb="0" eb="1">
      <t xml:space="preserve">シャク </t>
    </rPh>
    <rPh sb="1" eb="3">
      <t xml:space="preserve">シダイ </t>
    </rPh>
    <rPh sb="6" eb="9">
      <t xml:space="preserve">カノウセイアリ </t>
    </rPh>
    <rPh sb="14" eb="16">
      <t xml:space="preserve">ガイサン </t>
    </rPh>
    <phoneticPr fontId="2"/>
  </si>
  <si>
    <t>媒体</t>
    <rPh sb="0" eb="2">
      <t xml:space="preserve">バイタイ </t>
    </rPh>
    <phoneticPr fontId="2"/>
  </si>
  <si>
    <t>アクセア参考：サイズ：B5/用紙：上質紙70kg/仕様：両面カラー
700部：13,310円</t>
    <rPh sb="4" eb="6">
      <t xml:space="preserve">サンコウ </t>
    </rPh>
    <rPh sb="25" eb="27">
      <t xml:space="preserve">シヨウ </t>
    </rPh>
    <rPh sb="28" eb="30">
      <t xml:space="preserve">リョウメンカラー </t>
    </rPh>
    <phoneticPr fontId="2"/>
  </si>
  <si>
    <t>アクセア参考：サイズ：B1/用紙：半光沢紙/ラミネート加工：無し
1部：3,000円</t>
    <rPh sb="4" eb="6">
      <t xml:space="preserve">サンコウ </t>
    </rPh>
    <rPh sb="34" eb="35">
      <t xml:space="preserve">ブ </t>
    </rPh>
    <rPh sb="41" eb="42">
      <t xml:space="preserve">エン </t>
    </rPh>
    <phoneticPr fontId="2"/>
  </si>
  <si>
    <t>部</t>
    <rPh sb="0" eb="1">
      <t xml:space="preserve">ブ </t>
    </rPh>
    <phoneticPr fontId="2"/>
  </si>
  <si>
    <t>補助申請金額</t>
    <rPh sb="0" eb="2">
      <t xml:space="preserve">ホジョ </t>
    </rPh>
    <rPh sb="2" eb="4">
      <t xml:space="preserve">シンセイ </t>
    </rPh>
    <rPh sb="4" eb="6">
      <t xml:space="preserve">キンガク </t>
    </rPh>
    <phoneticPr fontId="2"/>
  </si>
  <si>
    <t>事業に要する費用合計</t>
    <rPh sb="6" eb="8">
      <t xml:space="preserve">ヒヨウ </t>
    </rPh>
    <rPh sb="8" eb="10">
      <t xml:space="preserve">ゴウケイ </t>
    </rPh>
    <phoneticPr fontId="2"/>
  </si>
  <si>
    <t>人件費​</t>
    <phoneticPr fontId="2"/>
  </si>
  <si>
    <t>借料及び損料​</t>
    <phoneticPr fontId="2"/>
  </si>
  <si>
    <t>旅費​</t>
    <phoneticPr fontId="2"/>
  </si>
  <si>
    <t>委託・外注費​</t>
    <phoneticPr fontId="2"/>
  </si>
  <si>
    <t>消耗品費​</t>
    <phoneticPr fontId="2"/>
  </si>
  <si>
    <t>印刷製本費​</t>
    <phoneticPr fontId="2"/>
  </si>
  <si>
    <t>（応募時に提出できなかった場合、採択後必ず見積等の提出が必須となります）</t>
  </si>
  <si>
    <t>劇場興行宣伝物</t>
    <rPh sb="0" eb="4">
      <t xml:space="preserve">ゲキジョウコウギョウ </t>
    </rPh>
    <rPh sb="4" eb="6">
      <t xml:space="preserve">センデン </t>
    </rPh>
    <rPh sb="6" eb="7">
      <t xml:space="preserve">ブツ </t>
    </rPh>
    <phoneticPr fontId="2"/>
  </si>
  <si>
    <t>個</t>
    <rPh sb="0" eb="1">
      <t xml:space="preserve">コ </t>
    </rPh>
    <phoneticPr fontId="2"/>
  </si>
  <si>
    <t>劇場興行時の宣伝施策物（概算）</t>
    <rPh sb="0" eb="4">
      <t xml:space="preserve">ゲキジョウコウギョウ </t>
    </rPh>
    <rPh sb="4" eb="5">
      <t xml:space="preserve">ジノ </t>
    </rPh>
    <rPh sb="6" eb="8">
      <t xml:space="preserve">センデン </t>
    </rPh>
    <rPh sb="8" eb="10">
      <t xml:space="preserve">シサク </t>
    </rPh>
    <rPh sb="10" eb="11">
      <t xml:space="preserve">ブツ </t>
    </rPh>
    <rPh sb="12" eb="14">
      <t xml:space="preserve">ガイサン </t>
    </rPh>
    <phoneticPr fontId="2"/>
  </si>
  <si>
    <t>SNS1日1万円を10日間想定</t>
    <rPh sb="4" eb="5">
      <t xml:space="preserve">ニチ </t>
    </rPh>
    <rPh sb="6" eb="8">
      <t xml:space="preserve">マンエン </t>
    </rPh>
    <rPh sb="11" eb="13">
      <t xml:space="preserve">ニチカン </t>
    </rPh>
    <rPh sb="13" eb="15">
      <t xml:space="preserve">ソウテイ </t>
    </rPh>
    <phoneticPr fontId="2"/>
  </si>
  <si>
    <t>創風講座やイベントへの参加のため
10回程度で想定。チームメンバー全員が参加。</t>
    <rPh sb="0" eb="2">
      <t xml:space="preserve">ソウフウ </t>
    </rPh>
    <rPh sb="2" eb="4">
      <t xml:space="preserve">コウザ </t>
    </rPh>
    <rPh sb="11" eb="13">
      <t xml:space="preserve">サンカヒヨウ </t>
    </rPh>
    <rPh sb="19" eb="22">
      <t xml:space="preserve">カイテイド </t>
    </rPh>
    <rPh sb="23" eb="25">
      <t xml:space="preserve">ソウテイ </t>
    </rPh>
    <rPh sb="33" eb="35">
      <t xml:space="preserve">ゼンインガ </t>
    </rPh>
    <rPh sb="36" eb="38">
      <t xml:space="preserve">サンカ </t>
    </rPh>
    <phoneticPr fontId="2"/>
  </si>
  <si>
    <t>回</t>
    <phoneticPr fontId="2"/>
  </si>
  <si>
    <t>単位は適宜必要に応じて、「時間」「日」「個」「本」等、記載してください。</t>
    <rPh sb="0" eb="1">
      <t xml:space="preserve">シュベツ </t>
    </rPh>
    <rPh sb="21" eb="25">
      <t xml:space="preserve">コウボヨウコウ </t>
    </rPh>
    <rPh sb="32" eb="34">
      <t xml:space="preserve">サンコウニ センタクシテクダサイ </t>
    </rPh>
    <phoneticPr fontId="2"/>
  </si>
  <si>
    <t>佐藤　あきら</t>
    <rPh sb="0" eb="2">
      <t xml:space="preserve">サトウ </t>
    </rPh>
    <phoneticPr fontId="2"/>
  </si>
  <si>
    <t>xxxx企画</t>
    <rPh sb="4" eb="6">
      <t xml:space="preserve">キカク </t>
    </rPh>
    <phoneticPr fontId="2"/>
  </si>
  <si>
    <t>撮影費</t>
    <rPh sb="0" eb="1">
      <t xml:space="preserve">サツエイヒ </t>
    </rPh>
    <phoneticPr fontId="2"/>
  </si>
  <si>
    <t>録音費</t>
    <phoneticPr fontId="2"/>
  </si>
  <si>
    <t>原画作業費</t>
    <rPh sb="0" eb="2">
      <t xml:space="preserve">ゲンガ </t>
    </rPh>
    <rPh sb="2" eb="5">
      <t xml:space="preserve">サギョウヒヨウ </t>
    </rPh>
    <phoneticPr fontId="2"/>
  </si>
  <si>
    <t>照明費</t>
    <rPh sb="0" eb="2">
      <t xml:space="preserve">ショウメイ </t>
    </rPh>
    <phoneticPr fontId="2"/>
  </si>
  <si>
    <t>ロケ地未決定のため、概算</t>
    <rPh sb="3" eb="6">
      <t xml:space="preserve">ミケッテイ </t>
    </rPh>
    <rPh sb="10" eb="12">
      <t xml:space="preserve">ガイサン </t>
    </rPh>
    <phoneticPr fontId="2"/>
  </si>
  <si>
    <t>背景制作費</t>
    <rPh sb="0" eb="2">
      <t xml:space="preserve">ハイケイ </t>
    </rPh>
    <rPh sb="2" eb="4">
      <t xml:space="preserve">セイサク </t>
    </rPh>
    <rPh sb="4" eb="5">
      <t xml:space="preserve">サギョウヒヨウ </t>
    </rPh>
    <phoneticPr fontId="2"/>
  </si>
  <si>
    <t>カット</t>
    <phoneticPr fontId="2"/>
  </si>
  <si>
    <t>絵コンテ次第で決定するため概算</t>
    <rPh sb="0" eb="1">
      <t xml:space="preserve">エコンテ </t>
    </rPh>
    <rPh sb="4" eb="6">
      <t xml:space="preserve">シダイ </t>
    </rPh>
    <rPh sb="7" eb="9">
      <t xml:space="preserve">ケッテイ </t>
    </rPh>
    <rPh sb="13" eb="15">
      <t xml:space="preserve">ガイサン </t>
    </rPh>
    <phoneticPr fontId="2"/>
  </si>
  <si>
    <t>動画費</t>
    <rPh sb="0" eb="2">
      <t xml:space="preserve">ドウガ </t>
    </rPh>
    <rPh sb="2" eb="3">
      <t xml:space="preserve">サギョウヒヨウ </t>
    </rPh>
    <phoneticPr fontId="2"/>
  </si>
  <si>
    <t>着彩費</t>
    <rPh sb="0" eb="2">
      <t xml:space="preserve">チャクサイ </t>
    </rPh>
    <rPh sb="2" eb="3">
      <t xml:space="preserve">サギョウヒヨウ </t>
    </rPh>
    <phoneticPr fontId="2"/>
  </si>
  <si>
    <t>映倫審査費</t>
    <rPh sb="0" eb="2">
      <t xml:space="preserve">エイリン </t>
    </rPh>
    <rPh sb="2" eb="5">
      <t xml:space="preserve">シンサイヒヨウ </t>
    </rPh>
    <phoneticPr fontId="2"/>
  </si>
  <si>
    <t>作品</t>
    <rPh sb="0" eb="2">
      <t xml:space="preserve">サクヒン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</si>
</sst>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Arial"/>
      <family val="2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2"/>
      <color theme="7" tint="-0.249977111117893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D9D9D9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6" fillId="2" borderId="1" xfId="0" applyFont="1" applyFill="1" applyBorder="1" applyAlignment="1">
      <alignment horizontal="distributed" vertical="center"/>
    </xf>
    <xf numFmtId="0" fontId="9" fillId="0" borderId="0" xfId="0" applyFont="1" applyAlignment="1">
      <alignment horizontal="left" vertical="center"/>
    </xf>
    <xf numFmtId="38" fontId="12" fillId="3" borderId="0" xfId="1" applyFont="1" applyFill="1" applyAlignment="1">
      <alignment vertical="center"/>
    </xf>
    <xf numFmtId="3" fontId="12" fillId="3" borderId="0" xfId="0" applyNumberFormat="1" applyFont="1" applyFill="1" applyAlignment="1">
      <alignment horizontal="left" vertical="center"/>
    </xf>
    <xf numFmtId="38" fontId="12" fillId="3" borderId="0" xfId="1" applyFont="1" applyFill="1" applyAlignment="1">
      <alignment horizontal="left"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38" fontId="9" fillId="0" borderId="0" xfId="1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38" fontId="9" fillId="0" borderId="0" xfId="1" applyFont="1" applyAlignment="1">
      <alignment horizontal="right" vertical="center"/>
    </xf>
    <xf numFmtId="3" fontId="9" fillId="0" borderId="0" xfId="0" applyNumberFormat="1" applyFont="1" applyAlignment="1">
      <alignment horizontal="left" vertical="center"/>
    </xf>
    <xf numFmtId="0" fontId="12" fillId="3" borderId="0" xfId="0" applyFont="1" applyFill="1">
      <alignment vertical="center"/>
    </xf>
    <xf numFmtId="3" fontId="9" fillId="0" borderId="0" xfId="0" applyNumberFormat="1" applyFont="1" applyAlignment="1">
      <alignment horizontal="left" vertical="center" wrapText="1"/>
    </xf>
    <xf numFmtId="0" fontId="11" fillId="0" borderId="0" xfId="0" applyFont="1">
      <alignment vertical="center"/>
    </xf>
    <xf numFmtId="38" fontId="14" fillId="0" borderId="2" xfId="0" applyNumberFormat="1" applyFont="1" applyBorder="1">
      <alignment vertical="center"/>
    </xf>
    <xf numFmtId="38" fontId="10" fillId="0" borderId="2" xfId="1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597A52D1-380C-D74F-8451-354D91800FBB}"/>
    <cellStyle name="標準" xfId="0" builtinId="0"/>
    <cellStyle name="標準 2" xfId="2" xr:uid="{9143E764-2FD8-D44F-AFD1-0EB6AEFDA53A}"/>
  </cellStyles>
  <dxfs count="1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50787-492D-004D-A6A4-AF2383E13937}">
  <dimension ref="B1:R74"/>
  <sheetViews>
    <sheetView tabSelected="1" workbookViewId="0">
      <pane ySplit="17" topLeftCell="A18" activePane="bottomLeft" state="frozen"/>
      <selection pane="bottomLeft" activeCell="J27" sqref="J27"/>
    </sheetView>
  </sheetViews>
  <sheetFormatPr baseColWidth="10" defaultRowHeight="20"/>
  <cols>
    <col min="1" max="1" width="4.7109375" style="9" customWidth="1"/>
    <col min="2" max="2" width="15.7109375" style="9" customWidth="1"/>
    <col min="3" max="3" width="32.7109375" style="9" bestFit="1" customWidth="1"/>
    <col min="4" max="5" width="12.7109375" style="12" customWidth="1"/>
    <col min="6" max="6" width="5.5703125" style="12" customWidth="1"/>
    <col min="7" max="7" width="5.5703125" style="9" customWidth="1"/>
    <col min="8" max="8" width="5.5703125" style="12" customWidth="1"/>
    <col min="9" max="9" width="5.5703125" style="9" customWidth="1"/>
    <col min="10" max="10" width="60.5703125" style="2" customWidth="1"/>
    <col min="11" max="16384" width="10.7109375" style="9"/>
  </cols>
  <sheetData>
    <row r="1" spans="2:18" s="6" customFormat="1" ht="9" customHeight="1">
      <c r="D1" s="7"/>
      <c r="E1" s="7"/>
    </row>
    <row r="2" spans="2:18" s="6" customFormat="1" ht="18" customHeight="1">
      <c r="B2" s="8" t="s">
        <v>2</v>
      </c>
      <c r="D2" s="7"/>
      <c r="E2" s="7"/>
    </row>
    <row r="3" spans="2:18" s="6" customFormat="1" ht="9.75" customHeight="1">
      <c r="D3" s="7"/>
      <c r="E3" s="7"/>
    </row>
    <row r="4" spans="2:18" s="6" customFormat="1" ht="24.75" customHeight="1">
      <c r="B4" s="1" t="s">
        <v>0</v>
      </c>
      <c r="C4" s="22" t="s">
        <v>118</v>
      </c>
      <c r="D4" s="22"/>
      <c r="E4" s="22"/>
      <c r="G4" s="21" t="s">
        <v>103</v>
      </c>
      <c r="H4" s="21"/>
      <c r="I4" s="21"/>
      <c r="J4" s="19">
        <f>D74</f>
        <v>0</v>
      </c>
      <c r="K4" s="2"/>
      <c r="L4" s="9"/>
      <c r="M4" s="9"/>
      <c r="N4" s="9"/>
      <c r="O4" s="9"/>
      <c r="P4" s="9"/>
      <c r="Q4" s="9"/>
      <c r="R4" s="9"/>
    </row>
    <row r="5" spans="2:18" s="6" customFormat="1" ht="24.75" customHeight="1">
      <c r="B5" s="1" t="s">
        <v>1</v>
      </c>
      <c r="C5" s="22" t="s">
        <v>119</v>
      </c>
      <c r="D5" s="22"/>
      <c r="E5" s="22"/>
      <c r="G5" s="21" t="s">
        <v>102</v>
      </c>
      <c r="H5" s="21"/>
      <c r="I5" s="21"/>
      <c r="J5" s="19">
        <f>IF((J4-J15)/2&lt;=5000000, (J4-J15)/2,5000000)</f>
        <v>0</v>
      </c>
      <c r="L5" s="9"/>
      <c r="M5" s="9"/>
      <c r="N5" s="9"/>
      <c r="O5" s="9"/>
      <c r="P5" s="9"/>
      <c r="Q5" s="9"/>
      <c r="R5" s="9"/>
    </row>
    <row r="6" spans="2:18" s="6" customFormat="1" ht="8.25" customHeight="1">
      <c r="B6" s="10"/>
      <c r="D6" s="7"/>
      <c r="E6" s="7"/>
      <c r="L6" s="9"/>
      <c r="M6" s="9"/>
      <c r="N6" s="9"/>
      <c r="O6" s="9"/>
      <c r="P6" s="9"/>
      <c r="Q6" s="9"/>
      <c r="R6" s="9"/>
    </row>
    <row r="7" spans="2:18" s="6" customFormat="1" ht="8.25" customHeight="1">
      <c r="B7" s="10"/>
      <c r="D7" s="7"/>
      <c r="E7" s="7"/>
      <c r="L7" s="9"/>
      <c r="M7" s="9"/>
      <c r="N7" s="9"/>
      <c r="O7" s="9"/>
      <c r="P7" s="9"/>
      <c r="Q7" s="9"/>
      <c r="R7" s="9"/>
    </row>
    <row r="8" spans="2:18">
      <c r="B8" s="11" t="s">
        <v>69</v>
      </c>
      <c r="F8" s="6"/>
      <c r="G8" s="21" t="s">
        <v>104</v>
      </c>
      <c r="H8" s="21"/>
      <c r="I8" s="21"/>
      <c r="J8" s="20">
        <f>SUMIF($B$17:$B$74,G8,$D$17:$D$74)</f>
        <v>0</v>
      </c>
    </row>
    <row r="9" spans="2:18">
      <c r="B9" s="11" t="s">
        <v>27</v>
      </c>
      <c r="F9" s="6"/>
      <c r="G9" s="21" t="s">
        <v>105</v>
      </c>
      <c r="H9" s="21"/>
      <c r="I9" s="21"/>
      <c r="J9" s="20">
        <f>SUMIF($B$17:$B$74,G9,$D$17:$D$74)</f>
        <v>0</v>
      </c>
    </row>
    <row r="10" spans="2:18">
      <c r="B10" s="11" t="s">
        <v>28</v>
      </c>
      <c r="F10" s="6"/>
      <c r="G10" s="21" t="s">
        <v>106</v>
      </c>
      <c r="H10" s="21"/>
      <c r="I10" s="21"/>
      <c r="J10" s="20">
        <f>SUMIF($B$17:$B$74,G10,$D$17:$D$74)</f>
        <v>0</v>
      </c>
    </row>
    <row r="11" spans="2:18" s="6" customFormat="1">
      <c r="B11" s="11" t="s">
        <v>29</v>
      </c>
      <c r="D11" s="7"/>
      <c r="E11" s="7"/>
      <c r="G11" s="21" t="s">
        <v>107</v>
      </c>
      <c r="H11" s="21"/>
      <c r="I11" s="21"/>
      <c r="J11" s="20">
        <f>SUMIF($B$17:$B$74,G11,$D$17:$D$74)</f>
        <v>0</v>
      </c>
    </row>
    <row r="12" spans="2:18">
      <c r="B12" s="11" t="s">
        <v>117</v>
      </c>
      <c r="F12" s="6"/>
      <c r="G12" s="21" t="s">
        <v>108</v>
      </c>
      <c r="H12" s="21"/>
      <c r="I12" s="21"/>
      <c r="J12" s="20">
        <f>SUMIF($B$17:$B$74,G12,$D$17:$D$74)</f>
        <v>0</v>
      </c>
    </row>
    <row r="13" spans="2:18">
      <c r="B13" s="11" t="s">
        <v>33</v>
      </c>
      <c r="F13" s="6"/>
      <c r="G13" s="21" t="s">
        <v>109</v>
      </c>
      <c r="H13" s="21"/>
      <c r="I13" s="21"/>
      <c r="J13" s="20">
        <f>SUMIF($B$17:$B$74,G13,$D$17:$D$74)</f>
        <v>0</v>
      </c>
    </row>
    <row r="14" spans="2:18">
      <c r="B14" s="11" t="s">
        <v>110</v>
      </c>
      <c r="F14" s="6"/>
      <c r="G14" s="21" t="s">
        <v>14</v>
      </c>
      <c r="H14" s="21"/>
      <c r="I14" s="21"/>
      <c r="J14" s="20">
        <f>SUMIF($B$17:$B$74,G14,$D$17:$D$74)</f>
        <v>0</v>
      </c>
    </row>
    <row r="15" spans="2:18">
      <c r="B15" s="11"/>
      <c r="F15" s="6"/>
      <c r="G15" s="21" t="s">
        <v>15</v>
      </c>
      <c r="H15" s="21"/>
      <c r="I15" s="21"/>
      <c r="J15" s="20">
        <f>SUMIF($B$17:$B$74,G15,$D$17:$D$74)</f>
        <v>0</v>
      </c>
    </row>
    <row r="16" spans="2:18">
      <c r="B16" s="11"/>
      <c r="F16" s="6"/>
      <c r="G16" s="6"/>
      <c r="H16" s="6"/>
      <c r="I16" s="6"/>
      <c r="J16" s="6"/>
    </row>
    <row r="17" spans="2:10">
      <c r="B17" s="13" t="s">
        <v>5</v>
      </c>
      <c r="C17" s="13" t="s">
        <v>6</v>
      </c>
      <c r="D17" s="5" t="s">
        <v>22</v>
      </c>
      <c r="E17" s="5" t="s">
        <v>57</v>
      </c>
      <c r="F17" s="5" t="s">
        <v>58</v>
      </c>
      <c r="G17" s="5" t="s">
        <v>59</v>
      </c>
      <c r="H17" s="5" t="s">
        <v>58</v>
      </c>
      <c r="I17" s="5" t="s">
        <v>59</v>
      </c>
      <c r="J17" s="4" t="s">
        <v>32</v>
      </c>
    </row>
    <row r="18" spans="2:10">
      <c r="B18" s="9" t="s">
        <v>7</v>
      </c>
      <c r="C18" s="9" t="s">
        <v>60</v>
      </c>
      <c r="D18" s="14">
        <f>IF(H18&gt;0,E18*F18*H18,E18*F18)</f>
        <v>0</v>
      </c>
      <c r="E18" s="14">
        <v>3500</v>
      </c>
      <c r="F18" s="14"/>
      <c r="G18" s="14"/>
      <c r="H18" s="14"/>
      <c r="I18" s="14"/>
      <c r="J18" s="15"/>
    </row>
    <row r="19" spans="2:10">
      <c r="B19" s="9" t="s">
        <v>7</v>
      </c>
      <c r="C19" s="9" t="s">
        <v>61</v>
      </c>
      <c r="D19" s="14">
        <f t="shared" ref="D19:D21" si="0">IF(H19&gt;0,E19*F19*H19,E19*F19)</f>
        <v>0</v>
      </c>
      <c r="E19" s="14">
        <v>3500</v>
      </c>
      <c r="F19" s="14"/>
      <c r="G19" s="14"/>
      <c r="H19" s="14"/>
      <c r="I19" s="14"/>
      <c r="J19" s="15"/>
    </row>
    <row r="20" spans="2:10">
      <c r="B20" s="9" t="s">
        <v>7</v>
      </c>
      <c r="C20" s="9" t="s">
        <v>62</v>
      </c>
      <c r="D20" s="14">
        <f t="shared" si="0"/>
        <v>0</v>
      </c>
      <c r="E20" s="14">
        <v>3500</v>
      </c>
      <c r="F20" s="14"/>
      <c r="G20" s="14"/>
      <c r="H20" s="14"/>
      <c r="I20" s="14"/>
      <c r="J20" s="15"/>
    </row>
    <row r="21" spans="2:10">
      <c r="B21" s="9" t="s">
        <v>7</v>
      </c>
      <c r="C21" s="9" t="s">
        <v>63</v>
      </c>
      <c r="D21" s="14">
        <f t="shared" si="0"/>
        <v>0</v>
      </c>
      <c r="E21" s="14">
        <v>3500</v>
      </c>
      <c r="F21" s="14"/>
      <c r="G21" s="14"/>
      <c r="H21" s="14"/>
      <c r="I21" s="14"/>
      <c r="J21" s="15"/>
    </row>
    <row r="22" spans="2:10">
      <c r="B22" s="16"/>
      <c r="C22" s="16" t="s">
        <v>64</v>
      </c>
      <c r="D22" s="3">
        <f>SUM(D18:D21)</f>
        <v>0</v>
      </c>
      <c r="E22" s="3"/>
      <c r="F22" s="3"/>
      <c r="G22" s="3"/>
      <c r="H22" s="3"/>
      <c r="I22" s="3"/>
      <c r="J22" s="4"/>
    </row>
    <row r="23" spans="2:10">
      <c r="B23" s="9" t="s">
        <v>10</v>
      </c>
      <c r="C23" s="9" t="s">
        <v>85</v>
      </c>
      <c r="D23" s="14">
        <f>IF(H23&gt;0,E23*F23*H23,E23*F23)</f>
        <v>0</v>
      </c>
      <c r="E23" s="14"/>
      <c r="F23" s="14"/>
      <c r="G23" s="14"/>
      <c r="H23" s="14"/>
      <c r="I23" s="14"/>
      <c r="J23" s="17"/>
    </row>
    <row r="24" spans="2:10">
      <c r="B24" s="9" t="s">
        <v>10</v>
      </c>
      <c r="C24" s="9" t="s">
        <v>122</v>
      </c>
      <c r="D24" s="14">
        <f>IF(H24&gt;0,E24*F24*H24,E24*F24)</f>
        <v>0</v>
      </c>
      <c r="E24" s="14"/>
      <c r="F24" s="14"/>
      <c r="G24" s="14"/>
      <c r="H24" s="14"/>
      <c r="I24" s="14"/>
      <c r="J24" s="17"/>
    </row>
    <row r="25" spans="2:10">
      <c r="B25" s="9" t="s">
        <v>10</v>
      </c>
      <c r="C25" s="9" t="s">
        <v>125</v>
      </c>
      <c r="D25" s="14">
        <f>IF(H25&gt;0,E25*F25*H25,E25*F25)</f>
        <v>0</v>
      </c>
      <c r="E25" s="14"/>
      <c r="F25" s="14"/>
      <c r="G25" s="14"/>
      <c r="H25" s="14"/>
      <c r="I25" s="14"/>
      <c r="J25" s="17"/>
    </row>
    <row r="26" spans="2:10">
      <c r="B26" s="9" t="s">
        <v>10</v>
      </c>
      <c r="C26" s="9" t="s">
        <v>128</v>
      </c>
      <c r="D26" s="14">
        <f>IF(H26&gt;0,E26*F26*H26,E26*F26)</f>
        <v>0</v>
      </c>
      <c r="E26" s="14"/>
      <c r="F26" s="14"/>
      <c r="G26" s="14"/>
      <c r="H26" s="14"/>
      <c r="I26" s="14"/>
      <c r="J26" s="17"/>
    </row>
    <row r="27" spans="2:10">
      <c r="B27" s="9" t="s">
        <v>10</v>
      </c>
      <c r="C27" s="9" t="s">
        <v>129</v>
      </c>
      <c r="D27" s="14">
        <f>IF(H27&gt;0,E27*F27*H27,E27*F27)</f>
        <v>0</v>
      </c>
      <c r="E27" s="14"/>
      <c r="F27" s="14"/>
      <c r="G27" s="14"/>
      <c r="H27" s="14"/>
      <c r="I27" s="14"/>
      <c r="J27" s="17"/>
    </row>
    <row r="28" spans="2:10">
      <c r="B28" s="9" t="s">
        <v>10</v>
      </c>
      <c r="C28" s="9" t="s">
        <v>50</v>
      </c>
      <c r="D28" s="14">
        <f t="shared" ref="D28:D72" si="1">IF(H28&gt;0,E28*F28*H28,E28*F28)</f>
        <v>0</v>
      </c>
      <c r="E28" s="14"/>
      <c r="F28" s="14"/>
      <c r="G28" s="14"/>
      <c r="H28" s="14"/>
      <c r="I28" s="14"/>
      <c r="J28" s="17"/>
    </row>
    <row r="29" spans="2:10">
      <c r="B29" s="9" t="s">
        <v>8</v>
      </c>
      <c r="C29" s="9" t="s">
        <v>20</v>
      </c>
      <c r="D29" s="14">
        <f t="shared" si="1"/>
        <v>0</v>
      </c>
      <c r="E29" s="14"/>
      <c r="F29" s="14"/>
      <c r="G29" s="14"/>
      <c r="H29" s="14"/>
      <c r="I29" s="14"/>
      <c r="J29" s="15"/>
    </row>
    <row r="30" spans="2:10">
      <c r="B30" s="9" t="s">
        <v>12</v>
      </c>
      <c r="C30" s="9" t="s">
        <v>31</v>
      </c>
      <c r="D30" s="14">
        <f>IF(H30&gt;0,E30*F30*H30,E30*F30)</f>
        <v>0</v>
      </c>
      <c r="E30" s="14"/>
      <c r="F30" s="14"/>
      <c r="G30" s="14"/>
      <c r="H30" s="14"/>
      <c r="I30" s="14"/>
      <c r="J30" s="17"/>
    </row>
    <row r="31" spans="2:10">
      <c r="B31" s="9" t="s">
        <v>10</v>
      </c>
      <c r="C31" s="9" t="s">
        <v>41</v>
      </c>
      <c r="D31" s="14">
        <f t="shared" si="1"/>
        <v>0</v>
      </c>
      <c r="E31" s="14"/>
      <c r="F31" s="14"/>
      <c r="G31" s="14"/>
      <c r="H31" s="14"/>
      <c r="I31" s="14"/>
      <c r="J31" s="17"/>
    </row>
    <row r="32" spans="2:10">
      <c r="B32" s="18" t="s">
        <v>8</v>
      </c>
      <c r="C32" s="9" t="s">
        <v>42</v>
      </c>
      <c r="D32" s="14">
        <f t="shared" si="1"/>
        <v>0</v>
      </c>
      <c r="E32" s="14"/>
      <c r="F32" s="14"/>
      <c r="G32" s="14"/>
      <c r="H32" s="14"/>
      <c r="I32" s="14"/>
      <c r="J32" s="17"/>
    </row>
    <row r="33" spans="2:10">
      <c r="B33" s="9" t="s">
        <v>10</v>
      </c>
      <c r="C33" s="9" t="s">
        <v>43</v>
      </c>
      <c r="D33" s="14">
        <f t="shared" si="1"/>
        <v>0</v>
      </c>
      <c r="E33" s="14"/>
      <c r="F33" s="14"/>
      <c r="G33" s="14"/>
      <c r="H33" s="14"/>
      <c r="I33" s="14"/>
      <c r="J33" s="17"/>
    </row>
    <row r="34" spans="2:10">
      <c r="B34" s="9" t="s">
        <v>10</v>
      </c>
      <c r="C34" s="9" t="s">
        <v>120</v>
      </c>
      <c r="D34" s="14">
        <f>IF(H34&gt;0,E34*F34*H34,E34*F34)</f>
        <v>0</v>
      </c>
      <c r="E34" s="14"/>
      <c r="F34" s="14"/>
      <c r="G34" s="14"/>
      <c r="H34" s="14"/>
      <c r="I34" s="14"/>
      <c r="J34" s="17"/>
    </row>
    <row r="35" spans="2:10">
      <c r="B35" s="18" t="s">
        <v>8</v>
      </c>
      <c r="C35" s="9" t="s">
        <v>44</v>
      </c>
      <c r="D35" s="14">
        <f t="shared" si="1"/>
        <v>0</v>
      </c>
      <c r="E35" s="14"/>
      <c r="F35" s="14"/>
      <c r="G35" s="14"/>
      <c r="H35" s="14"/>
      <c r="I35" s="14"/>
      <c r="J35" s="17"/>
    </row>
    <row r="36" spans="2:10">
      <c r="B36" s="9" t="s">
        <v>10</v>
      </c>
      <c r="C36" s="9" t="s">
        <v>123</v>
      </c>
      <c r="D36" s="14">
        <f>IF(H36&gt;0,E36*F36*H36,E36*F36)</f>
        <v>0</v>
      </c>
      <c r="E36" s="14"/>
      <c r="F36" s="14"/>
      <c r="G36" s="14"/>
      <c r="H36" s="14"/>
      <c r="I36" s="14"/>
      <c r="J36" s="17"/>
    </row>
    <row r="37" spans="2:10">
      <c r="B37" s="18" t="s">
        <v>8</v>
      </c>
      <c r="C37" s="9" t="s">
        <v>45</v>
      </c>
      <c r="D37" s="14">
        <f t="shared" si="1"/>
        <v>0</v>
      </c>
      <c r="E37" s="14"/>
      <c r="F37" s="14"/>
      <c r="G37" s="14"/>
      <c r="H37" s="14"/>
      <c r="I37" s="14"/>
      <c r="J37" s="17"/>
    </row>
    <row r="38" spans="2:10">
      <c r="B38" s="9" t="s">
        <v>10</v>
      </c>
      <c r="C38" s="9" t="s">
        <v>121</v>
      </c>
      <c r="D38" s="14">
        <f>IF(H38&gt;0,E38*F38*H38,E38*F38)</f>
        <v>0</v>
      </c>
      <c r="E38" s="14"/>
      <c r="F38" s="14"/>
      <c r="G38" s="14"/>
      <c r="H38" s="14"/>
      <c r="I38" s="14"/>
      <c r="J38" s="17"/>
    </row>
    <row r="39" spans="2:10">
      <c r="B39" s="18" t="s">
        <v>8</v>
      </c>
      <c r="C39" s="9" t="s">
        <v>46</v>
      </c>
      <c r="D39" s="14">
        <f t="shared" si="1"/>
        <v>0</v>
      </c>
      <c r="E39" s="14"/>
      <c r="F39" s="14"/>
      <c r="G39" s="14"/>
      <c r="H39" s="14"/>
      <c r="I39" s="14"/>
      <c r="J39" s="17"/>
    </row>
    <row r="40" spans="2:10">
      <c r="B40" s="9" t="s">
        <v>9</v>
      </c>
      <c r="C40" s="9" t="s">
        <v>17</v>
      </c>
      <c r="D40" s="14">
        <f t="shared" si="1"/>
        <v>0</v>
      </c>
      <c r="E40" s="14"/>
      <c r="F40" s="14"/>
      <c r="G40" s="14"/>
      <c r="H40" s="14"/>
      <c r="I40" s="14"/>
      <c r="J40" s="17"/>
    </row>
    <row r="41" spans="2:10">
      <c r="B41" s="9" t="s">
        <v>9</v>
      </c>
      <c r="C41" s="9" t="s">
        <v>18</v>
      </c>
      <c r="D41" s="14">
        <f t="shared" si="1"/>
        <v>0</v>
      </c>
      <c r="E41" s="14"/>
      <c r="F41" s="14"/>
      <c r="G41" s="14"/>
      <c r="H41" s="14"/>
      <c r="I41" s="14"/>
      <c r="J41" s="17"/>
    </row>
    <row r="42" spans="2:10">
      <c r="B42" s="9" t="s">
        <v>15</v>
      </c>
      <c r="C42" s="9" t="s">
        <v>19</v>
      </c>
      <c r="D42" s="14">
        <f t="shared" si="1"/>
        <v>0</v>
      </c>
      <c r="E42" s="14"/>
      <c r="F42" s="14"/>
      <c r="G42" s="14"/>
      <c r="H42" s="14"/>
      <c r="I42" s="14"/>
      <c r="J42" s="17"/>
    </row>
    <row r="43" spans="2:10">
      <c r="B43" s="9" t="s">
        <v>8</v>
      </c>
      <c r="C43" s="9" t="s">
        <v>56</v>
      </c>
      <c r="D43" s="14">
        <f t="shared" si="1"/>
        <v>0</v>
      </c>
      <c r="E43" s="14"/>
      <c r="F43" s="14"/>
      <c r="G43" s="14"/>
      <c r="H43" s="14"/>
      <c r="I43" s="14"/>
      <c r="J43" s="17"/>
    </row>
    <row r="44" spans="2:10">
      <c r="B44" s="9" t="s">
        <v>8</v>
      </c>
      <c r="C44" s="9" t="s">
        <v>3</v>
      </c>
      <c r="D44" s="14">
        <f t="shared" si="1"/>
        <v>0</v>
      </c>
      <c r="E44" s="14"/>
      <c r="F44" s="14"/>
      <c r="G44" s="14"/>
      <c r="H44" s="14"/>
      <c r="I44" s="14"/>
      <c r="J44" s="17"/>
    </row>
    <row r="45" spans="2:10">
      <c r="B45" s="9" t="s">
        <v>11</v>
      </c>
      <c r="C45" s="9" t="s">
        <v>21</v>
      </c>
      <c r="D45" s="14">
        <f t="shared" si="1"/>
        <v>0</v>
      </c>
      <c r="E45" s="14"/>
      <c r="F45" s="14"/>
      <c r="G45" s="14"/>
      <c r="H45" s="14"/>
      <c r="I45" s="14"/>
      <c r="J45" s="17"/>
    </row>
    <row r="46" spans="2:10">
      <c r="B46" s="16"/>
      <c r="C46" s="16" t="s">
        <v>23</v>
      </c>
      <c r="D46" s="3">
        <f>SUM(D23:D45)</f>
        <v>0</v>
      </c>
      <c r="E46" s="3"/>
      <c r="F46" s="3"/>
      <c r="G46" s="3"/>
      <c r="H46" s="3"/>
      <c r="I46" s="3"/>
      <c r="J46" s="4"/>
    </row>
    <row r="47" spans="2:10">
      <c r="B47" s="9" t="s">
        <v>10</v>
      </c>
      <c r="C47" s="9" t="s">
        <v>84</v>
      </c>
      <c r="D47" s="14">
        <f t="shared" si="1"/>
        <v>0</v>
      </c>
      <c r="E47" s="14"/>
      <c r="F47" s="14"/>
      <c r="G47" s="14"/>
      <c r="H47" s="14"/>
      <c r="I47" s="14"/>
      <c r="J47" s="15"/>
    </row>
    <row r="48" spans="2:10">
      <c r="B48" s="9" t="s">
        <v>10</v>
      </c>
      <c r="C48" s="9" t="s">
        <v>35</v>
      </c>
      <c r="D48" s="14">
        <f t="shared" si="1"/>
        <v>0</v>
      </c>
      <c r="E48" s="14"/>
      <c r="F48" s="14"/>
      <c r="G48" s="14"/>
      <c r="H48" s="14"/>
      <c r="I48" s="14"/>
      <c r="J48" s="17"/>
    </row>
    <row r="49" spans="2:10">
      <c r="B49" s="9" t="s">
        <v>10</v>
      </c>
      <c r="C49" s="9" t="s">
        <v>36</v>
      </c>
      <c r="D49" s="14">
        <f t="shared" si="1"/>
        <v>0</v>
      </c>
      <c r="E49" s="14"/>
      <c r="F49" s="14"/>
      <c r="G49" s="14"/>
      <c r="H49" s="14"/>
      <c r="I49" s="14"/>
      <c r="J49" s="15"/>
    </row>
    <row r="50" spans="2:10">
      <c r="B50" s="9" t="s">
        <v>10</v>
      </c>
      <c r="C50" s="9" t="s">
        <v>37</v>
      </c>
      <c r="D50" s="14">
        <f t="shared" si="1"/>
        <v>0</v>
      </c>
      <c r="E50" s="14"/>
      <c r="F50" s="14"/>
      <c r="G50" s="14"/>
      <c r="H50" s="14"/>
      <c r="I50" s="14"/>
      <c r="J50" s="15"/>
    </row>
    <row r="51" spans="2:10">
      <c r="B51" s="9" t="s">
        <v>10</v>
      </c>
      <c r="C51" s="9" t="s">
        <v>38</v>
      </c>
      <c r="D51" s="14">
        <f t="shared" si="1"/>
        <v>0</v>
      </c>
      <c r="E51" s="14"/>
      <c r="F51" s="14"/>
      <c r="G51" s="14"/>
      <c r="H51" s="14"/>
      <c r="I51" s="14"/>
      <c r="J51" s="15"/>
    </row>
    <row r="52" spans="2:10">
      <c r="B52" s="9" t="s">
        <v>10</v>
      </c>
      <c r="C52" s="9" t="s">
        <v>39</v>
      </c>
      <c r="D52" s="14">
        <f t="shared" si="1"/>
        <v>0</v>
      </c>
      <c r="E52" s="14"/>
      <c r="F52" s="14"/>
      <c r="G52" s="14"/>
      <c r="H52" s="14"/>
      <c r="I52" s="14"/>
      <c r="J52" s="15"/>
    </row>
    <row r="53" spans="2:10">
      <c r="B53" s="9" t="s">
        <v>10</v>
      </c>
      <c r="C53" s="9" t="s">
        <v>40</v>
      </c>
      <c r="D53" s="14">
        <f t="shared" si="1"/>
        <v>0</v>
      </c>
      <c r="E53" s="14"/>
      <c r="F53" s="14"/>
      <c r="G53" s="14"/>
      <c r="H53" s="14"/>
      <c r="I53" s="14"/>
      <c r="J53" s="15"/>
    </row>
    <row r="54" spans="2:10">
      <c r="B54" s="9" t="s">
        <v>8</v>
      </c>
      <c r="C54" s="9" t="s">
        <v>16</v>
      </c>
      <c r="D54" s="14">
        <f t="shared" si="1"/>
        <v>0</v>
      </c>
      <c r="E54" s="14"/>
      <c r="F54" s="14"/>
      <c r="G54" s="14"/>
      <c r="H54" s="14"/>
      <c r="I54" s="14"/>
      <c r="J54" s="17"/>
    </row>
    <row r="55" spans="2:10">
      <c r="B55" s="9" t="s">
        <v>9</v>
      </c>
      <c r="C55" s="9" t="s">
        <v>17</v>
      </c>
      <c r="D55" s="14">
        <f t="shared" si="1"/>
        <v>0</v>
      </c>
      <c r="E55" s="14"/>
      <c r="F55" s="14"/>
      <c r="G55" s="14"/>
      <c r="H55" s="14"/>
      <c r="I55" s="14"/>
      <c r="J55" s="17"/>
    </row>
    <row r="56" spans="2:10">
      <c r="B56" s="9" t="s">
        <v>13</v>
      </c>
      <c r="C56" s="9" t="s">
        <v>95</v>
      </c>
      <c r="D56" s="14">
        <f t="shared" si="1"/>
        <v>0</v>
      </c>
      <c r="E56" s="14"/>
      <c r="F56" s="14"/>
      <c r="G56" s="14"/>
      <c r="H56" s="14"/>
      <c r="I56" s="14"/>
      <c r="J56" s="17"/>
    </row>
    <row r="57" spans="2:10">
      <c r="B57" s="9" t="s">
        <v>10</v>
      </c>
      <c r="C57" s="9" t="s">
        <v>130</v>
      </c>
      <c r="D57" s="14">
        <f t="shared" si="1"/>
        <v>0</v>
      </c>
      <c r="E57" s="14"/>
      <c r="F57" s="14"/>
      <c r="G57" s="14"/>
      <c r="H57" s="14"/>
      <c r="I57" s="14"/>
      <c r="J57" s="17"/>
    </row>
    <row r="58" spans="2:10">
      <c r="B58" s="9" t="s">
        <v>10</v>
      </c>
      <c r="C58" s="9" t="s">
        <v>47</v>
      </c>
      <c r="D58" s="14">
        <f t="shared" si="1"/>
        <v>0</v>
      </c>
      <c r="E58" s="14"/>
      <c r="F58" s="14"/>
      <c r="G58" s="14"/>
      <c r="H58" s="14"/>
      <c r="I58" s="14"/>
      <c r="J58" s="17"/>
    </row>
    <row r="59" spans="2:10">
      <c r="B59" s="9" t="s">
        <v>10</v>
      </c>
      <c r="C59" s="9" t="s">
        <v>48</v>
      </c>
      <c r="D59" s="14">
        <f t="shared" si="1"/>
        <v>0</v>
      </c>
      <c r="E59" s="14"/>
      <c r="F59" s="14"/>
      <c r="G59" s="14"/>
      <c r="H59" s="14"/>
      <c r="I59" s="14"/>
      <c r="J59" s="17"/>
    </row>
    <row r="60" spans="2:10">
      <c r="B60" s="9" t="s">
        <v>15</v>
      </c>
      <c r="C60" s="9" t="s">
        <v>30</v>
      </c>
      <c r="D60" s="14">
        <f t="shared" si="1"/>
        <v>0</v>
      </c>
      <c r="E60" s="14"/>
      <c r="F60" s="14"/>
      <c r="G60" s="14"/>
      <c r="H60" s="14"/>
      <c r="I60" s="14"/>
      <c r="J60" s="15"/>
    </row>
    <row r="61" spans="2:10">
      <c r="B61" s="16"/>
      <c r="C61" s="16" t="s">
        <v>24</v>
      </c>
      <c r="D61" s="3">
        <f>SUM(D47:D60)</f>
        <v>0</v>
      </c>
      <c r="E61" s="3"/>
      <c r="F61" s="3"/>
      <c r="G61" s="3"/>
      <c r="H61" s="3"/>
      <c r="I61" s="3"/>
      <c r="J61" s="4"/>
    </row>
    <row r="62" spans="2:10">
      <c r="B62" s="9" t="s">
        <v>10</v>
      </c>
      <c r="C62" s="9" t="s">
        <v>53</v>
      </c>
      <c r="D62" s="14">
        <f t="shared" si="1"/>
        <v>0</v>
      </c>
      <c r="E62" s="14"/>
      <c r="F62" s="14"/>
      <c r="G62" s="14"/>
      <c r="H62" s="14"/>
      <c r="I62" s="14"/>
      <c r="J62" s="15"/>
    </row>
    <row r="63" spans="2:10">
      <c r="B63" s="9" t="s">
        <v>10</v>
      </c>
      <c r="C63" s="9" t="s">
        <v>34</v>
      </c>
      <c r="D63" s="14">
        <f t="shared" si="1"/>
        <v>0</v>
      </c>
      <c r="E63" s="14"/>
      <c r="F63" s="14"/>
      <c r="G63" s="14"/>
      <c r="H63" s="14"/>
      <c r="I63" s="14"/>
      <c r="J63" s="15"/>
    </row>
    <row r="64" spans="2:10">
      <c r="B64" s="9" t="s">
        <v>12</v>
      </c>
      <c r="C64" s="9" t="s">
        <v>51</v>
      </c>
      <c r="D64" s="14">
        <f t="shared" si="1"/>
        <v>0</v>
      </c>
      <c r="E64" s="14"/>
      <c r="F64" s="14"/>
      <c r="G64" s="14"/>
      <c r="H64" s="14"/>
      <c r="I64" s="14"/>
      <c r="J64" s="17"/>
    </row>
    <row r="65" spans="2:10">
      <c r="B65" s="9" t="s">
        <v>12</v>
      </c>
      <c r="C65" s="9" t="s">
        <v>52</v>
      </c>
      <c r="D65" s="14">
        <f t="shared" si="1"/>
        <v>0</v>
      </c>
      <c r="E65" s="14"/>
      <c r="F65" s="14"/>
      <c r="G65" s="14"/>
      <c r="H65" s="14"/>
      <c r="I65" s="14"/>
      <c r="J65" s="17"/>
    </row>
    <row r="66" spans="2:10">
      <c r="B66" s="9" t="s">
        <v>13</v>
      </c>
      <c r="C66" s="9" t="s">
        <v>111</v>
      </c>
      <c r="D66" s="14">
        <f t="shared" si="1"/>
        <v>0</v>
      </c>
      <c r="E66" s="14"/>
      <c r="F66" s="14"/>
      <c r="G66" s="14"/>
      <c r="H66" s="14"/>
      <c r="I66" s="14"/>
      <c r="J66" s="15"/>
    </row>
    <row r="67" spans="2:10">
      <c r="B67" s="16"/>
      <c r="C67" s="16" t="s">
        <v>25</v>
      </c>
      <c r="D67" s="3">
        <f>SUM(D62:D66)</f>
        <v>0</v>
      </c>
      <c r="E67" s="3"/>
      <c r="F67" s="3"/>
      <c r="G67" s="3"/>
      <c r="H67" s="3"/>
      <c r="I67" s="3"/>
      <c r="J67" s="4"/>
    </row>
    <row r="68" spans="2:10">
      <c r="B68" s="9" t="s">
        <v>9</v>
      </c>
      <c r="C68" s="9" t="s">
        <v>54</v>
      </c>
      <c r="D68" s="14">
        <f t="shared" si="1"/>
        <v>0</v>
      </c>
      <c r="E68" s="14"/>
      <c r="F68" s="14"/>
      <c r="G68" s="14"/>
      <c r="H68" s="14"/>
      <c r="I68" s="14"/>
      <c r="J68" s="17"/>
    </row>
    <row r="69" spans="2:10">
      <c r="B69" s="9" t="s">
        <v>8</v>
      </c>
      <c r="C69" s="9" t="s">
        <v>55</v>
      </c>
      <c r="D69" s="14">
        <f t="shared" si="1"/>
        <v>0</v>
      </c>
      <c r="F69" s="14"/>
      <c r="G69" s="14"/>
      <c r="I69" s="14"/>
    </row>
    <row r="70" spans="2:10">
      <c r="B70" s="9" t="s">
        <v>13</v>
      </c>
      <c r="C70" s="9" t="s">
        <v>66</v>
      </c>
      <c r="D70" s="14">
        <f t="shared" si="1"/>
        <v>0</v>
      </c>
      <c r="G70" s="14"/>
      <c r="H70" s="14"/>
      <c r="I70" s="14"/>
    </row>
    <row r="71" spans="2:10">
      <c r="B71" s="9" t="s">
        <v>13</v>
      </c>
      <c r="C71" s="9" t="s">
        <v>67</v>
      </c>
      <c r="D71" s="14">
        <f t="shared" si="1"/>
        <v>0</v>
      </c>
      <c r="F71" s="14"/>
      <c r="G71" s="12"/>
      <c r="I71" s="14"/>
    </row>
    <row r="72" spans="2:10">
      <c r="B72" s="9" t="s">
        <v>13</v>
      </c>
      <c r="C72" s="9" t="s">
        <v>4</v>
      </c>
      <c r="D72" s="14">
        <f t="shared" si="1"/>
        <v>0</v>
      </c>
      <c r="E72" s="14"/>
      <c r="F72" s="14"/>
      <c r="G72" s="14"/>
      <c r="H72" s="14"/>
      <c r="I72" s="14"/>
      <c r="J72" s="15"/>
    </row>
    <row r="73" spans="2:10">
      <c r="B73" s="16"/>
      <c r="C73" s="16" t="s">
        <v>49</v>
      </c>
      <c r="D73" s="3">
        <f>SUM(D68:D72)</f>
        <v>0</v>
      </c>
      <c r="E73" s="3"/>
      <c r="F73" s="3"/>
      <c r="G73" s="3"/>
      <c r="H73" s="3"/>
      <c r="I73" s="3"/>
      <c r="J73" s="4"/>
    </row>
    <row r="74" spans="2:10">
      <c r="B74" s="16"/>
      <c r="C74" s="16" t="s">
        <v>26</v>
      </c>
      <c r="D74" s="3">
        <f>D22+D46+D61+D67+D73</f>
        <v>0</v>
      </c>
      <c r="E74" s="3"/>
      <c r="F74" s="3"/>
      <c r="G74" s="3"/>
      <c r="H74" s="3"/>
      <c r="I74" s="3"/>
      <c r="J74" s="4"/>
    </row>
  </sheetData>
  <mergeCells count="12">
    <mergeCell ref="G15:I15"/>
    <mergeCell ref="C4:E4"/>
    <mergeCell ref="G4:I4"/>
    <mergeCell ref="C5:E5"/>
    <mergeCell ref="G5:I5"/>
    <mergeCell ref="G8:I8"/>
    <mergeCell ref="G9:I9"/>
    <mergeCell ref="G10:I10"/>
    <mergeCell ref="G11:I11"/>
    <mergeCell ref="G12:I12"/>
    <mergeCell ref="G13:I13"/>
    <mergeCell ref="G14:I14"/>
  </mergeCells>
  <phoneticPr fontId="2"/>
  <conditionalFormatting sqref="B18:C21 E18:F21 B47:C56 E47:G56 B62:C66 E62:G66 B68:C72 E68:G72 E23:G23 B23:C45 G24:G27 E28:G45 E24:E27 E58:G60 B58:C60">
    <cfRule type="containsBlanks" dxfId="11" priority="8">
      <formula>LEN(TRIM(B18))=0</formula>
    </cfRule>
  </conditionalFormatting>
  <conditionalFormatting sqref="C4:E5">
    <cfRule type="containsBlanks" dxfId="10" priority="7">
      <formula>LEN(TRIM(C4))=0</formula>
    </cfRule>
  </conditionalFormatting>
  <conditionalFormatting sqref="F24">
    <cfRule type="containsBlanks" dxfId="9" priority="6">
      <formula>LEN(TRIM(F24))=0</formula>
    </cfRule>
  </conditionalFormatting>
  <conditionalFormatting sqref="F25">
    <cfRule type="containsBlanks" dxfId="8" priority="5">
      <formula>LEN(TRIM(F25))=0</formula>
    </cfRule>
  </conditionalFormatting>
  <conditionalFormatting sqref="F26">
    <cfRule type="containsBlanks" dxfId="7" priority="4">
      <formula>LEN(TRIM(F26))=0</formula>
    </cfRule>
  </conditionalFormatting>
  <conditionalFormatting sqref="F27">
    <cfRule type="containsBlanks" dxfId="6" priority="3">
      <formula>LEN(TRIM(F27))=0</formula>
    </cfRule>
  </conditionalFormatting>
  <conditionalFormatting sqref="G18:G21">
    <cfRule type="containsBlanks" dxfId="4" priority="2">
      <formula>LEN(TRIM(G18))=0</formula>
    </cfRule>
  </conditionalFormatting>
  <conditionalFormatting sqref="B57:C57 E57:G57">
    <cfRule type="containsBlanks" dxfId="1" priority="1">
      <formula>LEN(TRIM(B57))=0</formula>
    </cfRule>
  </conditionalFormatting>
  <dataValidations count="4">
    <dataValidation allowBlank="1" showInputMessage="1" showErrorMessage="1" promptTitle="⚠️" prompt="数式が組んであります。_x000a_触らないでください。" sqref="D18:D74" xr:uid="{CFD3C643-31BB-6546-A9F6-A592D112AD4F}"/>
    <dataValidation allowBlank="1" showInputMessage="1" showErrorMessage="1" promptTitle="⚠️" prompt="数式が組んであります。_x000a_いじらないでください。" sqref="J4:J5 J8:J15" xr:uid="{EC8AA77F-B7F0-0449-B384-683CAEEF09F9}"/>
    <dataValidation allowBlank="1" showInputMessage="1" showErrorMessage="1" promptTitle="⚠️" prompt="単位を必ずご記入ください。_x000a__x000a_・時間_x000a_・日_x000a_・月_x000a_・人　など_x000a_" sqref="G23:G45 I18:I21 G62:G66 F71 G68:G70 I62:I66 I47:I60 I68:I72 G72 I23:I45 G47:G60 G18:G21" xr:uid="{609190E6-CF89-3043-A015-6622AE2DC3A3}"/>
    <dataValidation allowBlank="1" showInputMessage="1" showErrorMessage="1" promptTitle="⚠️" prompt="単位を必ずご記入ください。_x000a__x000a_・時間_x000a_・日_x000a_・月_x000a_" sqref="G17 I67 G73:G74 G22 G46 G61 G67 I17 I73:I74 I22 I46 I61" xr:uid="{715C3D4B-D34E-3640-ACEA-4FE64657CCF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1CC510-639D-9840-8B84-77AF91017482}">
          <x14:formula1>
            <xm:f>Sheet3!$A$1:$A$8</xm:f>
          </x14:formula1>
          <xm:sqref>B18:B21 B23:B31 B40:B45 B38 B62:B66 B68:B72 B33:B34 B36 B47:B60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8165-E93E-D445-B313-596B9FFF0DD3}">
  <dimension ref="B1:R74"/>
  <sheetViews>
    <sheetView workbookViewId="0">
      <pane ySplit="17" topLeftCell="A60" activePane="bottomLeft" state="frozen"/>
      <selection pane="bottomLeft" activeCell="E65" sqref="E65"/>
    </sheetView>
  </sheetViews>
  <sheetFormatPr baseColWidth="10" defaultRowHeight="20"/>
  <cols>
    <col min="1" max="1" width="4.7109375" style="9" customWidth="1"/>
    <col min="2" max="2" width="15.7109375" style="9" customWidth="1"/>
    <col min="3" max="3" width="32.7109375" style="9" bestFit="1" customWidth="1"/>
    <col min="4" max="5" width="12.7109375" style="12" customWidth="1"/>
    <col min="6" max="6" width="5.5703125" style="12" customWidth="1"/>
    <col min="7" max="7" width="5.5703125" style="9" customWidth="1"/>
    <col min="8" max="8" width="5.5703125" style="12" customWidth="1"/>
    <col min="9" max="9" width="5.5703125" style="9" customWidth="1"/>
    <col min="10" max="10" width="60.5703125" style="2" customWidth="1"/>
    <col min="11" max="16384" width="10.7109375" style="9"/>
  </cols>
  <sheetData>
    <row r="1" spans="2:18" s="6" customFormat="1" ht="9" customHeight="1">
      <c r="D1" s="7"/>
      <c r="E1" s="7"/>
    </row>
    <row r="2" spans="2:18" s="6" customFormat="1" ht="18" customHeight="1">
      <c r="B2" s="8" t="s">
        <v>2</v>
      </c>
      <c r="D2" s="7"/>
      <c r="E2" s="7"/>
    </row>
    <row r="3" spans="2:18" s="6" customFormat="1" ht="9.75" customHeight="1">
      <c r="D3" s="7"/>
      <c r="E3" s="7"/>
    </row>
    <row r="4" spans="2:18" s="6" customFormat="1" ht="24.75" customHeight="1">
      <c r="B4" s="1" t="s">
        <v>0</v>
      </c>
      <c r="C4" s="22" t="s">
        <v>118</v>
      </c>
      <c r="D4" s="22"/>
      <c r="E4" s="22"/>
      <c r="G4" s="21" t="s">
        <v>103</v>
      </c>
      <c r="H4" s="21"/>
      <c r="I4" s="21"/>
      <c r="J4" s="19">
        <f>D74</f>
        <v>40718310</v>
      </c>
      <c r="K4" s="2"/>
      <c r="L4" s="9"/>
      <c r="M4" s="9"/>
      <c r="N4" s="9"/>
      <c r="O4" s="9"/>
      <c r="P4" s="9"/>
      <c r="Q4" s="9"/>
      <c r="R4" s="9"/>
    </row>
    <row r="5" spans="2:18" s="6" customFormat="1" ht="24.75" customHeight="1">
      <c r="B5" s="1" t="s">
        <v>1</v>
      </c>
      <c r="C5" s="22" t="s">
        <v>119</v>
      </c>
      <c r="D5" s="22"/>
      <c r="E5" s="22"/>
      <c r="G5" s="21" t="s">
        <v>102</v>
      </c>
      <c r="H5" s="21"/>
      <c r="I5" s="21"/>
      <c r="J5" s="19">
        <f>IF((J4-J15)/2&lt;=5000000, (J4-J15)/2,5000000)</f>
        <v>5000000</v>
      </c>
      <c r="L5" s="9"/>
      <c r="M5" s="9"/>
      <c r="N5" s="9"/>
      <c r="O5" s="9"/>
      <c r="P5" s="9"/>
      <c r="Q5" s="9"/>
      <c r="R5" s="9"/>
    </row>
    <row r="6" spans="2:18" s="6" customFormat="1" ht="8.25" customHeight="1">
      <c r="B6" s="10"/>
      <c r="D6" s="7"/>
      <c r="E6" s="7"/>
      <c r="L6" s="9"/>
      <c r="M6" s="9"/>
      <c r="N6" s="9"/>
      <c r="O6" s="9"/>
      <c r="P6" s="9"/>
      <c r="Q6" s="9"/>
      <c r="R6" s="9"/>
    </row>
    <row r="7" spans="2:18" s="6" customFormat="1" ht="8.25" customHeight="1">
      <c r="B7" s="10"/>
      <c r="D7" s="7"/>
      <c r="E7" s="7"/>
      <c r="L7" s="9"/>
      <c r="M7" s="9"/>
      <c r="N7" s="9"/>
      <c r="O7" s="9"/>
      <c r="P7" s="9"/>
      <c r="Q7" s="9"/>
      <c r="R7" s="9"/>
    </row>
    <row r="8" spans="2:18">
      <c r="B8" s="11" t="s">
        <v>69</v>
      </c>
      <c r="F8" s="6"/>
      <c r="G8" s="21" t="s">
        <v>104</v>
      </c>
      <c r="H8" s="21"/>
      <c r="I8" s="21"/>
      <c r="J8" s="20">
        <f>SUMIF($B$17:$B$74,G8,$D$17:$D$74)</f>
        <v>22400000</v>
      </c>
    </row>
    <row r="9" spans="2:18">
      <c r="B9" s="11" t="s">
        <v>27</v>
      </c>
      <c r="F9" s="6"/>
      <c r="G9" s="21" t="s">
        <v>105</v>
      </c>
      <c r="H9" s="21"/>
      <c r="I9" s="21"/>
      <c r="J9" s="20">
        <f>SUMIF($B$17:$B$74,G9,$D$17:$D$74)</f>
        <v>1950000</v>
      </c>
    </row>
    <row r="10" spans="2:18">
      <c r="B10" s="11" t="s">
        <v>28</v>
      </c>
      <c r="F10" s="6"/>
      <c r="G10" s="21" t="s">
        <v>106</v>
      </c>
      <c r="H10" s="21"/>
      <c r="I10" s="21"/>
      <c r="J10" s="20">
        <f>SUMIF($B$17:$B$74,G10,$D$17:$D$74)</f>
        <v>1540000</v>
      </c>
    </row>
    <row r="11" spans="2:18" s="6" customFormat="1">
      <c r="B11" s="11" t="s">
        <v>29</v>
      </c>
      <c r="D11" s="7"/>
      <c r="E11" s="7"/>
      <c r="G11" s="21" t="s">
        <v>107</v>
      </c>
      <c r="H11" s="21"/>
      <c r="I11" s="21"/>
      <c r="J11" s="20">
        <f>SUMIF($B$17:$B$74,G11,$D$17:$D$74)</f>
        <v>13860000</v>
      </c>
    </row>
    <row r="12" spans="2:18">
      <c r="B12" s="11" t="s">
        <v>117</v>
      </c>
      <c r="F12" s="6"/>
      <c r="G12" s="21" t="s">
        <v>108</v>
      </c>
      <c r="H12" s="21"/>
      <c r="I12" s="21"/>
      <c r="J12" s="20">
        <f>SUMIF($B$17:$B$74,G12,$D$17:$D$74)</f>
        <v>200000</v>
      </c>
    </row>
    <row r="13" spans="2:18">
      <c r="B13" s="11" t="s">
        <v>33</v>
      </c>
      <c r="F13" s="6"/>
      <c r="G13" s="21" t="s">
        <v>109</v>
      </c>
      <c r="H13" s="21"/>
      <c r="I13" s="21"/>
      <c r="J13" s="20">
        <f>SUMIF($B$17:$B$74,G13,$D$17:$D$74)</f>
        <v>48310</v>
      </c>
    </row>
    <row r="14" spans="2:18">
      <c r="B14" s="11" t="s">
        <v>110</v>
      </c>
      <c r="F14" s="6"/>
      <c r="G14" s="21" t="s">
        <v>14</v>
      </c>
      <c r="H14" s="21"/>
      <c r="I14" s="21"/>
      <c r="J14" s="20">
        <f>SUMIF($B$17:$B$74,G14,$D$17:$D$74)</f>
        <v>480000</v>
      </c>
    </row>
    <row r="15" spans="2:18">
      <c r="B15" s="11"/>
      <c r="F15" s="6"/>
      <c r="G15" s="21" t="s">
        <v>15</v>
      </c>
      <c r="H15" s="21"/>
      <c r="I15" s="21"/>
      <c r="J15" s="20">
        <f>SUMIF($B$17:$B$74,G15,$D$17:$D$74)</f>
        <v>240000</v>
      </c>
    </row>
    <row r="16" spans="2:18">
      <c r="B16" s="11"/>
      <c r="F16" s="6"/>
      <c r="G16" s="6"/>
      <c r="H16" s="6"/>
      <c r="I16" s="6"/>
      <c r="J16" s="6"/>
    </row>
    <row r="17" spans="2:10">
      <c r="B17" s="13" t="s">
        <v>5</v>
      </c>
      <c r="C17" s="13" t="s">
        <v>6</v>
      </c>
      <c r="D17" s="5" t="s">
        <v>22</v>
      </c>
      <c r="E17" s="5" t="s">
        <v>57</v>
      </c>
      <c r="F17" s="5" t="s">
        <v>58</v>
      </c>
      <c r="G17" s="5" t="s">
        <v>59</v>
      </c>
      <c r="H17" s="5" t="s">
        <v>58</v>
      </c>
      <c r="I17" s="5" t="s">
        <v>59</v>
      </c>
      <c r="J17" s="4" t="s">
        <v>32</v>
      </c>
    </row>
    <row r="18" spans="2:10">
      <c r="B18" s="9" t="s">
        <v>7</v>
      </c>
      <c r="C18" s="9" t="s">
        <v>60</v>
      </c>
      <c r="D18" s="14">
        <f>IF(H18&gt;0,E18*F18*H18,E18*F18)</f>
        <v>5600000</v>
      </c>
      <c r="E18" s="14">
        <v>3500</v>
      </c>
      <c r="F18" s="14">
        <v>8</v>
      </c>
      <c r="G18" s="14" t="s">
        <v>65</v>
      </c>
      <c r="H18" s="14">
        <v>200</v>
      </c>
      <c r="I18" s="14" t="s">
        <v>75</v>
      </c>
      <c r="J18" s="15" t="s">
        <v>77</v>
      </c>
    </row>
    <row r="19" spans="2:10">
      <c r="B19" s="9" t="s">
        <v>7</v>
      </c>
      <c r="C19" s="9" t="s">
        <v>61</v>
      </c>
      <c r="D19" s="14">
        <f t="shared" ref="D19:D21" si="0">IF(H19&gt;0,E19*F19*H19,E19*F19)</f>
        <v>5600000</v>
      </c>
      <c r="E19" s="14">
        <v>3500</v>
      </c>
      <c r="F19" s="14">
        <v>8</v>
      </c>
      <c r="G19" s="14" t="s">
        <v>65</v>
      </c>
      <c r="H19" s="14">
        <v>200</v>
      </c>
      <c r="I19" s="14" t="s">
        <v>75</v>
      </c>
      <c r="J19" s="15" t="s">
        <v>78</v>
      </c>
    </row>
    <row r="20" spans="2:10">
      <c r="B20" s="9" t="s">
        <v>7</v>
      </c>
      <c r="C20" s="9" t="s">
        <v>62</v>
      </c>
      <c r="D20" s="14">
        <f t="shared" si="0"/>
        <v>5600000</v>
      </c>
      <c r="E20" s="14">
        <v>3500</v>
      </c>
      <c r="F20" s="14">
        <v>8</v>
      </c>
      <c r="G20" s="14" t="s">
        <v>65</v>
      </c>
      <c r="H20" s="14">
        <v>200</v>
      </c>
      <c r="I20" s="14" t="s">
        <v>75</v>
      </c>
      <c r="J20" s="15" t="s">
        <v>79</v>
      </c>
    </row>
    <row r="21" spans="2:10">
      <c r="B21" s="9" t="s">
        <v>7</v>
      </c>
      <c r="C21" s="9" t="s">
        <v>63</v>
      </c>
      <c r="D21" s="14">
        <f t="shared" si="0"/>
        <v>5600000</v>
      </c>
      <c r="E21" s="14">
        <v>3500</v>
      </c>
      <c r="F21" s="14">
        <v>8</v>
      </c>
      <c r="G21" s="14" t="s">
        <v>65</v>
      </c>
      <c r="H21" s="14">
        <v>200</v>
      </c>
      <c r="I21" s="14" t="s">
        <v>75</v>
      </c>
      <c r="J21" s="15" t="s">
        <v>80</v>
      </c>
    </row>
    <row r="22" spans="2:10">
      <c r="B22" s="16"/>
      <c r="C22" s="16" t="s">
        <v>64</v>
      </c>
      <c r="D22" s="3">
        <f>SUM(D18:D21)</f>
        <v>22400000</v>
      </c>
      <c r="E22" s="3"/>
      <c r="F22" s="3"/>
      <c r="G22" s="3"/>
      <c r="H22" s="3"/>
      <c r="I22" s="3"/>
      <c r="J22" s="4"/>
    </row>
    <row r="23" spans="2:10" ht="42">
      <c r="B23" s="9" t="s">
        <v>10</v>
      </c>
      <c r="C23" s="9" t="s">
        <v>85</v>
      </c>
      <c r="D23" s="14">
        <f>IF(H23&gt;0,E23*F23*H23,E23*F23)</f>
        <v>1000000</v>
      </c>
      <c r="E23" s="14">
        <v>1000000</v>
      </c>
      <c r="F23" s="14">
        <v>1</v>
      </c>
      <c r="G23" s="14" t="s">
        <v>74</v>
      </c>
      <c r="H23" s="14"/>
      <c r="I23" s="14"/>
      <c r="J23" s="17" t="s">
        <v>68</v>
      </c>
    </row>
    <row r="24" spans="2:10" ht="21">
      <c r="B24" s="9" t="s">
        <v>10</v>
      </c>
      <c r="C24" s="9" t="s">
        <v>122</v>
      </c>
      <c r="D24" s="14">
        <f>IF(H24&gt;0,E24*F24*H24,E24*F24)</f>
        <v>500000</v>
      </c>
      <c r="E24" s="14">
        <v>5000</v>
      </c>
      <c r="F24" s="14">
        <v>100</v>
      </c>
      <c r="G24" s="14" t="s">
        <v>126</v>
      </c>
      <c r="H24" s="14"/>
      <c r="I24" s="14"/>
      <c r="J24" s="17" t="s">
        <v>127</v>
      </c>
    </row>
    <row r="25" spans="2:10" ht="21">
      <c r="B25" s="9" t="s">
        <v>10</v>
      </c>
      <c r="C25" s="9" t="s">
        <v>125</v>
      </c>
      <c r="D25" s="14">
        <f>IF(H25&gt;0,E25*F25*H25,E25*F25)</f>
        <v>3000000</v>
      </c>
      <c r="E25" s="14">
        <v>30000</v>
      </c>
      <c r="F25" s="14">
        <v>100</v>
      </c>
      <c r="G25" s="14" t="s">
        <v>126</v>
      </c>
      <c r="H25" s="14"/>
      <c r="I25" s="14"/>
      <c r="J25" s="17" t="s">
        <v>127</v>
      </c>
    </row>
    <row r="26" spans="2:10" ht="21">
      <c r="B26" s="9" t="s">
        <v>10</v>
      </c>
      <c r="C26" s="9" t="s">
        <v>128</v>
      </c>
      <c r="D26" s="14">
        <f>IF(H26&gt;0,E26*F26*H26,E26*F26)</f>
        <v>50000</v>
      </c>
      <c r="E26" s="14">
        <v>500</v>
      </c>
      <c r="F26" s="14">
        <v>100</v>
      </c>
      <c r="G26" s="14" t="s">
        <v>126</v>
      </c>
      <c r="H26" s="14"/>
      <c r="I26" s="14"/>
      <c r="J26" s="17" t="s">
        <v>127</v>
      </c>
    </row>
    <row r="27" spans="2:10" ht="21">
      <c r="B27" s="9" t="s">
        <v>10</v>
      </c>
      <c r="C27" s="9" t="s">
        <v>129</v>
      </c>
      <c r="D27" s="14">
        <f>IF(H27&gt;0,E27*F27*H27,E27*F27)</f>
        <v>50000</v>
      </c>
      <c r="E27" s="14">
        <v>500</v>
      </c>
      <c r="F27" s="14">
        <v>100</v>
      </c>
      <c r="G27" s="14" t="s">
        <v>126</v>
      </c>
      <c r="H27" s="14"/>
      <c r="I27" s="14"/>
      <c r="J27" s="17" t="s">
        <v>127</v>
      </c>
    </row>
    <row r="28" spans="2:10" ht="42">
      <c r="B28" s="9" t="s">
        <v>10</v>
      </c>
      <c r="C28" s="9" t="s">
        <v>50</v>
      </c>
      <c r="D28" s="14">
        <f t="shared" ref="D28:D72" si="1">IF(H28&gt;0,E28*F28*H28,E28*F28)</f>
        <v>1000000</v>
      </c>
      <c r="E28" s="14">
        <v>50000</v>
      </c>
      <c r="F28" s="14">
        <v>2</v>
      </c>
      <c r="G28" s="14" t="s">
        <v>75</v>
      </c>
      <c r="H28" s="14">
        <v>10</v>
      </c>
      <c r="I28" s="14" t="s">
        <v>76</v>
      </c>
      <c r="J28" s="17" t="s">
        <v>71</v>
      </c>
    </row>
    <row r="29" spans="2:10">
      <c r="B29" s="9" t="s">
        <v>8</v>
      </c>
      <c r="C29" s="9" t="s">
        <v>20</v>
      </c>
      <c r="D29" s="14">
        <f t="shared" si="1"/>
        <v>50000</v>
      </c>
      <c r="E29" s="14">
        <v>50000</v>
      </c>
      <c r="F29" s="14">
        <v>1</v>
      </c>
      <c r="G29" s="14" t="s">
        <v>75</v>
      </c>
      <c r="H29" s="14"/>
      <c r="I29" s="14"/>
      <c r="J29" s="15" t="s">
        <v>124</v>
      </c>
    </row>
    <row r="30" spans="2:10" ht="42">
      <c r="B30" s="9" t="s">
        <v>12</v>
      </c>
      <c r="C30" s="9" t="s">
        <v>31</v>
      </c>
      <c r="D30" s="14">
        <f>IF(H30&gt;0,E30*F30*H30,E30*F30)</f>
        <v>20000</v>
      </c>
      <c r="E30" s="14">
        <v>1000</v>
      </c>
      <c r="F30" s="14">
        <v>20</v>
      </c>
      <c r="G30" s="14" t="s">
        <v>76</v>
      </c>
      <c r="H30" s="14"/>
      <c r="I30" s="14"/>
      <c r="J30" s="17" t="s">
        <v>72</v>
      </c>
    </row>
    <row r="31" spans="2:10" ht="42">
      <c r="B31" s="9" t="s">
        <v>10</v>
      </c>
      <c r="C31" s="9" t="s">
        <v>41</v>
      </c>
      <c r="D31" s="14">
        <f t="shared" si="1"/>
        <v>200000</v>
      </c>
      <c r="E31" s="14">
        <v>100000</v>
      </c>
      <c r="F31" s="14">
        <v>2</v>
      </c>
      <c r="G31" s="14" t="s">
        <v>75</v>
      </c>
      <c r="H31" s="14"/>
      <c r="I31" s="14"/>
      <c r="J31" s="17" t="s">
        <v>81</v>
      </c>
    </row>
    <row r="32" spans="2:10" ht="42">
      <c r="B32" s="18" t="s">
        <v>8</v>
      </c>
      <c r="C32" s="9" t="s">
        <v>42</v>
      </c>
      <c r="D32" s="14">
        <f t="shared" si="1"/>
        <v>200000</v>
      </c>
      <c r="E32" s="14">
        <v>100000</v>
      </c>
      <c r="F32" s="14">
        <v>2</v>
      </c>
      <c r="G32" s="14" t="s">
        <v>75</v>
      </c>
      <c r="H32" s="14"/>
      <c r="I32" s="14"/>
      <c r="J32" s="17" t="s">
        <v>81</v>
      </c>
    </row>
    <row r="33" spans="2:10" ht="42">
      <c r="B33" s="9" t="s">
        <v>10</v>
      </c>
      <c r="C33" s="9" t="s">
        <v>43</v>
      </c>
      <c r="D33" s="14">
        <f t="shared" si="1"/>
        <v>200000</v>
      </c>
      <c r="E33" s="14">
        <v>100000</v>
      </c>
      <c r="F33" s="14">
        <v>2</v>
      </c>
      <c r="G33" s="14" t="s">
        <v>75</v>
      </c>
      <c r="H33" s="14"/>
      <c r="I33" s="14"/>
      <c r="J33" s="17" t="s">
        <v>81</v>
      </c>
    </row>
    <row r="34" spans="2:10">
      <c r="B34" s="9" t="s">
        <v>10</v>
      </c>
      <c r="C34" s="9" t="s">
        <v>120</v>
      </c>
      <c r="D34" s="14">
        <f>IF(H34&gt;0,E34*F34*H34,E34*F34)</f>
        <v>100000</v>
      </c>
      <c r="E34" s="14">
        <v>100000</v>
      </c>
      <c r="F34" s="14">
        <v>1</v>
      </c>
      <c r="G34" s="14" t="s">
        <v>75</v>
      </c>
      <c r="H34" s="14"/>
      <c r="I34" s="14"/>
      <c r="J34" s="17"/>
    </row>
    <row r="35" spans="2:10" ht="42">
      <c r="B35" s="18" t="s">
        <v>8</v>
      </c>
      <c r="C35" s="9" t="s">
        <v>44</v>
      </c>
      <c r="D35" s="14">
        <f t="shared" si="1"/>
        <v>200000</v>
      </c>
      <c r="E35" s="14">
        <v>100000</v>
      </c>
      <c r="F35" s="14">
        <v>2</v>
      </c>
      <c r="G35" s="14" t="s">
        <v>75</v>
      </c>
      <c r="H35" s="14"/>
      <c r="I35" s="14"/>
      <c r="J35" s="17" t="s">
        <v>81</v>
      </c>
    </row>
    <row r="36" spans="2:10">
      <c r="B36" s="9" t="s">
        <v>10</v>
      </c>
      <c r="C36" s="9" t="s">
        <v>123</v>
      </c>
      <c r="D36" s="14">
        <f>IF(H36&gt;0,E36*F36*H36,E36*F36)</f>
        <v>100000</v>
      </c>
      <c r="E36" s="14">
        <v>100000</v>
      </c>
      <c r="F36" s="14">
        <v>1</v>
      </c>
      <c r="G36" s="14" t="s">
        <v>75</v>
      </c>
      <c r="H36" s="14"/>
      <c r="I36" s="14"/>
      <c r="J36" s="17"/>
    </row>
    <row r="37" spans="2:10" ht="42">
      <c r="B37" s="18" t="s">
        <v>8</v>
      </c>
      <c r="C37" s="9" t="s">
        <v>45</v>
      </c>
      <c r="D37" s="14">
        <f t="shared" si="1"/>
        <v>200000</v>
      </c>
      <c r="E37" s="14">
        <v>100000</v>
      </c>
      <c r="F37" s="14">
        <v>2</v>
      </c>
      <c r="G37" s="14" t="s">
        <v>75</v>
      </c>
      <c r="H37" s="14"/>
      <c r="I37" s="14"/>
      <c r="J37" s="17" t="s">
        <v>81</v>
      </c>
    </row>
    <row r="38" spans="2:10">
      <c r="B38" s="9" t="s">
        <v>10</v>
      </c>
      <c r="C38" s="9" t="s">
        <v>121</v>
      </c>
      <c r="D38" s="14">
        <f>IF(H38&gt;0,E38*F38*H38,E38*F38)</f>
        <v>100000</v>
      </c>
      <c r="E38" s="14">
        <v>100000</v>
      </c>
      <c r="F38" s="14">
        <v>1</v>
      </c>
      <c r="G38" s="14" t="s">
        <v>75</v>
      </c>
      <c r="H38" s="14"/>
      <c r="I38" s="14"/>
      <c r="J38" s="17"/>
    </row>
    <row r="39" spans="2:10" ht="42">
      <c r="B39" s="18" t="s">
        <v>8</v>
      </c>
      <c r="C39" s="9" t="s">
        <v>46</v>
      </c>
      <c r="D39" s="14">
        <f t="shared" si="1"/>
        <v>200000</v>
      </c>
      <c r="E39" s="14">
        <v>100000</v>
      </c>
      <c r="F39" s="14">
        <v>2</v>
      </c>
      <c r="G39" s="14" t="s">
        <v>75</v>
      </c>
      <c r="H39" s="14"/>
      <c r="I39" s="14"/>
      <c r="J39" s="17" t="s">
        <v>81</v>
      </c>
    </row>
    <row r="40" spans="2:10" ht="21">
      <c r="B40" s="9" t="s">
        <v>9</v>
      </c>
      <c r="C40" s="9" t="s">
        <v>17</v>
      </c>
      <c r="D40" s="14">
        <f t="shared" si="1"/>
        <v>80000</v>
      </c>
      <c r="E40" s="14">
        <v>2000</v>
      </c>
      <c r="F40" s="14">
        <v>2</v>
      </c>
      <c r="G40" s="14" t="s">
        <v>75</v>
      </c>
      <c r="H40" s="14">
        <v>20</v>
      </c>
      <c r="I40" s="14" t="s">
        <v>73</v>
      </c>
      <c r="J40" s="17" t="s">
        <v>83</v>
      </c>
    </row>
    <row r="41" spans="2:10" ht="42">
      <c r="B41" s="9" t="s">
        <v>9</v>
      </c>
      <c r="C41" s="9" t="s">
        <v>18</v>
      </c>
      <c r="D41" s="14">
        <f t="shared" si="1"/>
        <v>600000</v>
      </c>
      <c r="E41" s="14">
        <v>30000</v>
      </c>
      <c r="F41" s="14">
        <v>1</v>
      </c>
      <c r="G41" s="14" t="s">
        <v>75</v>
      </c>
      <c r="H41" s="14">
        <v>20</v>
      </c>
      <c r="I41" s="14" t="s">
        <v>73</v>
      </c>
      <c r="J41" s="17" t="s">
        <v>82</v>
      </c>
    </row>
    <row r="42" spans="2:10" ht="42">
      <c r="B42" s="9" t="s">
        <v>15</v>
      </c>
      <c r="C42" s="9" t="s">
        <v>19</v>
      </c>
      <c r="D42" s="14">
        <f t="shared" si="1"/>
        <v>120000</v>
      </c>
      <c r="E42" s="14">
        <v>3000</v>
      </c>
      <c r="F42" s="14">
        <v>2</v>
      </c>
      <c r="G42" s="14" t="s">
        <v>75</v>
      </c>
      <c r="H42" s="14">
        <v>20</v>
      </c>
      <c r="I42" s="14" t="s">
        <v>73</v>
      </c>
      <c r="J42" s="17" t="s">
        <v>81</v>
      </c>
    </row>
    <row r="43" spans="2:10" ht="42">
      <c r="B43" s="9" t="s">
        <v>8</v>
      </c>
      <c r="C43" s="9" t="s">
        <v>56</v>
      </c>
      <c r="D43" s="14">
        <f t="shared" si="1"/>
        <v>200000</v>
      </c>
      <c r="E43" s="14">
        <v>100000</v>
      </c>
      <c r="F43" s="14">
        <v>2</v>
      </c>
      <c r="G43" s="14" t="s">
        <v>75</v>
      </c>
      <c r="H43" s="14"/>
      <c r="I43" s="14"/>
      <c r="J43" s="17" t="s">
        <v>81</v>
      </c>
    </row>
    <row r="44" spans="2:10" ht="42">
      <c r="B44" s="9" t="s">
        <v>8</v>
      </c>
      <c r="C44" s="9" t="s">
        <v>3</v>
      </c>
      <c r="D44" s="14">
        <f t="shared" si="1"/>
        <v>200000</v>
      </c>
      <c r="E44" s="14">
        <v>100000</v>
      </c>
      <c r="F44" s="14">
        <v>2</v>
      </c>
      <c r="G44" s="14" t="s">
        <v>75</v>
      </c>
      <c r="H44" s="14"/>
      <c r="I44" s="14"/>
      <c r="J44" s="17" t="s">
        <v>81</v>
      </c>
    </row>
    <row r="45" spans="2:10" ht="21">
      <c r="B45" s="9" t="s">
        <v>11</v>
      </c>
      <c r="C45" s="9" t="s">
        <v>21</v>
      </c>
      <c r="D45" s="14">
        <f t="shared" si="1"/>
        <v>200000</v>
      </c>
      <c r="E45" s="14">
        <v>100000</v>
      </c>
      <c r="F45" s="14">
        <v>2</v>
      </c>
      <c r="G45" s="14" t="s">
        <v>75</v>
      </c>
      <c r="H45" s="14"/>
      <c r="I45" s="14"/>
      <c r="J45" s="17" t="s">
        <v>94</v>
      </c>
    </row>
    <row r="46" spans="2:10">
      <c r="B46" s="16"/>
      <c r="C46" s="16" t="s">
        <v>23</v>
      </c>
      <c r="D46" s="3">
        <f>SUM(D23:D45)</f>
        <v>8570000</v>
      </c>
      <c r="E46" s="3"/>
      <c r="F46" s="3"/>
      <c r="G46" s="3"/>
      <c r="H46" s="3"/>
      <c r="I46" s="3"/>
      <c r="J46" s="4"/>
    </row>
    <row r="47" spans="2:10">
      <c r="B47" s="9" t="s">
        <v>10</v>
      </c>
      <c r="C47" s="9" t="s">
        <v>84</v>
      </c>
      <c r="D47" s="14">
        <f t="shared" si="1"/>
        <v>2000000</v>
      </c>
      <c r="E47" s="14">
        <v>2000000</v>
      </c>
      <c r="F47" s="14">
        <v>1</v>
      </c>
      <c r="G47" s="14" t="s">
        <v>74</v>
      </c>
      <c r="H47" s="14"/>
      <c r="I47" s="14"/>
      <c r="J47" s="15"/>
    </row>
    <row r="48" spans="2:10" ht="42">
      <c r="B48" s="9" t="s">
        <v>10</v>
      </c>
      <c r="C48" s="9" t="s">
        <v>35</v>
      </c>
      <c r="D48" s="14">
        <f t="shared" si="1"/>
        <v>2000000</v>
      </c>
      <c r="E48" s="14">
        <v>1000000</v>
      </c>
      <c r="F48" s="14">
        <v>2</v>
      </c>
      <c r="G48" s="14" t="s">
        <v>75</v>
      </c>
      <c r="H48" s="14"/>
      <c r="I48" s="14"/>
      <c r="J48" s="17" t="s">
        <v>86</v>
      </c>
    </row>
    <row r="49" spans="2:10">
      <c r="B49" s="9" t="s">
        <v>10</v>
      </c>
      <c r="C49" s="9" t="s">
        <v>36</v>
      </c>
      <c r="D49" s="14">
        <f t="shared" si="1"/>
        <v>500000</v>
      </c>
      <c r="E49" s="14">
        <v>500000</v>
      </c>
      <c r="F49" s="14">
        <v>1</v>
      </c>
      <c r="G49" s="14" t="s">
        <v>75</v>
      </c>
      <c r="H49" s="14"/>
      <c r="I49" s="14"/>
      <c r="J49" s="15" t="s">
        <v>92</v>
      </c>
    </row>
    <row r="50" spans="2:10">
      <c r="B50" s="9" t="s">
        <v>10</v>
      </c>
      <c r="C50" s="9" t="s">
        <v>37</v>
      </c>
      <c r="D50" s="14">
        <f t="shared" si="1"/>
        <v>500000</v>
      </c>
      <c r="E50" s="14">
        <v>500000</v>
      </c>
      <c r="F50" s="14">
        <v>1</v>
      </c>
      <c r="G50" s="14" t="s">
        <v>75</v>
      </c>
      <c r="H50" s="14"/>
      <c r="I50" s="14"/>
      <c r="J50" s="15" t="s">
        <v>92</v>
      </c>
    </row>
    <row r="51" spans="2:10">
      <c r="B51" s="9" t="s">
        <v>10</v>
      </c>
      <c r="C51" s="9" t="s">
        <v>38</v>
      </c>
      <c r="D51" s="14">
        <f t="shared" si="1"/>
        <v>500000</v>
      </c>
      <c r="E51" s="14">
        <v>500000</v>
      </c>
      <c r="F51" s="14">
        <v>1</v>
      </c>
      <c r="G51" s="14" t="s">
        <v>74</v>
      </c>
      <c r="H51" s="14"/>
      <c r="I51" s="14"/>
      <c r="J51" s="15" t="s">
        <v>92</v>
      </c>
    </row>
    <row r="52" spans="2:10">
      <c r="B52" s="9" t="s">
        <v>10</v>
      </c>
      <c r="C52" s="9" t="s">
        <v>39</v>
      </c>
      <c r="D52" s="14">
        <f t="shared" si="1"/>
        <v>500000</v>
      </c>
      <c r="E52" s="14">
        <v>500000</v>
      </c>
      <c r="F52" s="14">
        <v>1</v>
      </c>
      <c r="G52" s="14" t="s">
        <v>74</v>
      </c>
      <c r="H52" s="14"/>
      <c r="I52" s="14"/>
      <c r="J52" s="15" t="s">
        <v>92</v>
      </c>
    </row>
    <row r="53" spans="2:10">
      <c r="B53" s="9" t="s">
        <v>10</v>
      </c>
      <c r="C53" s="9" t="s">
        <v>40</v>
      </c>
      <c r="D53" s="14">
        <f t="shared" si="1"/>
        <v>1000000</v>
      </c>
      <c r="E53" s="14">
        <v>1000000</v>
      </c>
      <c r="F53" s="14">
        <v>1</v>
      </c>
      <c r="G53" s="14" t="s">
        <v>74</v>
      </c>
      <c r="H53" s="14"/>
      <c r="I53" s="14"/>
      <c r="J53" s="15" t="s">
        <v>92</v>
      </c>
    </row>
    <row r="54" spans="2:10" ht="42">
      <c r="B54" s="9" t="s">
        <v>8</v>
      </c>
      <c r="C54" s="9" t="s">
        <v>16</v>
      </c>
      <c r="D54" s="14">
        <f t="shared" si="1"/>
        <v>600000</v>
      </c>
      <c r="E54" s="14">
        <v>30000</v>
      </c>
      <c r="F54" s="14">
        <v>10</v>
      </c>
      <c r="G54" s="14" t="s">
        <v>90</v>
      </c>
      <c r="H54" s="14">
        <v>2</v>
      </c>
      <c r="I54" s="14" t="s">
        <v>75</v>
      </c>
      <c r="J54" s="17" t="s">
        <v>93</v>
      </c>
    </row>
    <row r="55" spans="2:10" ht="21">
      <c r="B55" s="9" t="s">
        <v>9</v>
      </c>
      <c r="C55" s="9" t="s">
        <v>17</v>
      </c>
      <c r="D55" s="14">
        <f t="shared" si="1"/>
        <v>60000</v>
      </c>
      <c r="E55" s="14">
        <v>2000</v>
      </c>
      <c r="F55" s="14">
        <v>2</v>
      </c>
      <c r="G55" s="14" t="s">
        <v>75</v>
      </c>
      <c r="H55" s="14">
        <v>15</v>
      </c>
      <c r="I55" s="14" t="s">
        <v>73</v>
      </c>
      <c r="J55" s="17" t="s">
        <v>91</v>
      </c>
    </row>
    <row r="56" spans="2:10" ht="21">
      <c r="B56" s="9" t="s">
        <v>13</v>
      </c>
      <c r="C56" s="9" t="s">
        <v>95</v>
      </c>
      <c r="D56" s="14">
        <f t="shared" si="1"/>
        <v>50000</v>
      </c>
      <c r="E56" s="14">
        <v>10000</v>
      </c>
      <c r="F56" s="14">
        <v>5</v>
      </c>
      <c r="G56" s="14" t="s">
        <v>96</v>
      </c>
      <c r="H56" s="14"/>
      <c r="I56" s="14"/>
      <c r="J56" s="17" t="s">
        <v>97</v>
      </c>
    </row>
    <row r="57" spans="2:10" ht="21">
      <c r="B57" s="9" t="s">
        <v>10</v>
      </c>
      <c r="C57" s="9" t="s">
        <v>130</v>
      </c>
      <c r="D57" s="14">
        <f t="shared" si="1"/>
        <v>10000</v>
      </c>
      <c r="E57" s="14">
        <v>10000</v>
      </c>
      <c r="F57" s="14">
        <v>1</v>
      </c>
      <c r="G57" s="14" t="s">
        <v>131</v>
      </c>
      <c r="H57" s="14"/>
      <c r="I57" s="14"/>
      <c r="J57" s="17" t="s">
        <v>97</v>
      </c>
    </row>
    <row r="58" spans="2:10" ht="21">
      <c r="B58" s="9" t="s">
        <v>10</v>
      </c>
      <c r="C58" s="9" t="s">
        <v>47</v>
      </c>
      <c r="D58" s="14">
        <f t="shared" si="1"/>
        <v>100000</v>
      </c>
      <c r="E58" s="14">
        <v>100000</v>
      </c>
      <c r="F58" s="14">
        <v>1</v>
      </c>
      <c r="G58" s="14" t="s">
        <v>74</v>
      </c>
      <c r="H58" s="14"/>
      <c r="I58" s="14"/>
      <c r="J58" s="17" t="s">
        <v>97</v>
      </c>
    </row>
    <row r="59" spans="2:10" ht="21">
      <c r="B59" s="9" t="s">
        <v>10</v>
      </c>
      <c r="C59" s="9" t="s">
        <v>48</v>
      </c>
      <c r="D59" s="14">
        <f t="shared" si="1"/>
        <v>100000</v>
      </c>
      <c r="E59" s="14">
        <v>100000</v>
      </c>
      <c r="F59" s="14">
        <v>1</v>
      </c>
      <c r="G59" s="14" t="s">
        <v>74</v>
      </c>
      <c r="H59" s="14"/>
      <c r="I59" s="14"/>
      <c r="J59" s="17" t="s">
        <v>97</v>
      </c>
    </row>
    <row r="60" spans="2:10">
      <c r="B60" s="9" t="s">
        <v>15</v>
      </c>
      <c r="C60" s="9" t="s">
        <v>30</v>
      </c>
      <c r="D60" s="14">
        <f t="shared" si="1"/>
        <v>120000</v>
      </c>
      <c r="E60" s="14">
        <v>3000</v>
      </c>
      <c r="F60" s="14">
        <v>2</v>
      </c>
      <c r="G60" s="14" t="s">
        <v>75</v>
      </c>
      <c r="H60" s="14">
        <v>20</v>
      </c>
      <c r="I60" s="14" t="s">
        <v>73</v>
      </c>
      <c r="J60" s="15"/>
    </row>
    <row r="61" spans="2:10">
      <c r="B61" s="16"/>
      <c r="C61" s="16" t="s">
        <v>24</v>
      </c>
      <c r="D61" s="3">
        <f>SUM(D47:D60)</f>
        <v>8040000</v>
      </c>
      <c r="E61" s="3"/>
      <c r="F61" s="3"/>
      <c r="G61" s="3"/>
      <c r="H61" s="3"/>
      <c r="I61" s="3"/>
      <c r="J61" s="4"/>
    </row>
    <row r="62" spans="2:10">
      <c r="B62" s="9" t="s">
        <v>10</v>
      </c>
      <c r="C62" s="9" t="s">
        <v>53</v>
      </c>
      <c r="D62" s="14">
        <f t="shared" si="1"/>
        <v>100000</v>
      </c>
      <c r="E62" s="14">
        <v>100000</v>
      </c>
      <c r="F62" s="14">
        <v>1</v>
      </c>
      <c r="G62" s="14" t="s">
        <v>98</v>
      </c>
      <c r="H62" s="14"/>
      <c r="I62" s="14"/>
      <c r="J62" s="15" t="s">
        <v>114</v>
      </c>
    </row>
    <row r="63" spans="2:10">
      <c r="B63" s="9" t="s">
        <v>10</v>
      </c>
      <c r="C63" s="9" t="s">
        <v>34</v>
      </c>
      <c r="D63" s="14">
        <f t="shared" si="1"/>
        <v>250000</v>
      </c>
      <c r="E63" s="14">
        <v>250000</v>
      </c>
      <c r="F63" s="14">
        <v>1</v>
      </c>
      <c r="G63" s="14" t="s">
        <v>74</v>
      </c>
      <c r="H63" s="14"/>
      <c r="I63" s="14"/>
      <c r="J63" s="15"/>
    </row>
    <row r="64" spans="2:10" ht="42">
      <c r="B64" s="9" t="s">
        <v>12</v>
      </c>
      <c r="C64" s="9" t="s">
        <v>51</v>
      </c>
      <c r="D64" s="14">
        <f t="shared" si="1"/>
        <v>13310</v>
      </c>
      <c r="E64" s="14">
        <v>13310</v>
      </c>
      <c r="F64" s="14">
        <v>1</v>
      </c>
      <c r="G64" s="14" t="s">
        <v>74</v>
      </c>
      <c r="H64" s="14"/>
      <c r="I64" s="14"/>
      <c r="J64" s="17" t="s">
        <v>99</v>
      </c>
    </row>
    <row r="65" spans="2:10" ht="42">
      <c r="B65" s="9" t="s">
        <v>12</v>
      </c>
      <c r="C65" s="9" t="s">
        <v>52</v>
      </c>
      <c r="D65" s="14">
        <f t="shared" si="1"/>
        <v>15000</v>
      </c>
      <c r="E65" s="14">
        <v>3000</v>
      </c>
      <c r="F65" s="14">
        <v>5</v>
      </c>
      <c r="G65" s="14" t="s">
        <v>101</v>
      </c>
      <c r="H65" s="14"/>
      <c r="I65" s="14"/>
      <c r="J65" s="17" t="s">
        <v>100</v>
      </c>
    </row>
    <row r="66" spans="2:10">
      <c r="B66" s="9" t="s">
        <v>13</v>
      </c>
      <c r="C66" s="9" t="s">
        <v>111</v>
      </c>
      <c r="D66" s="14">
        <f t="shared" si="1"/>
        <v>100000</v>
      </c>
      <c r="E66" s="14">
        <v>200</v>
      </c>
      <c r="F66" s="14">
        <v>500</v>
      </c>
      <c r="G66" s="14" t="s">
        <v>112</v>
      </c>
      <c r="H66" s="14"/>
      <c r="I66" s="14"/>
      <c r="J66" s="15" t="s">
        <v>113</v>
      </c>
    </row>
    <row r="67" spans="2:10">
      <c r="B67" s="16"/>
      <c r="C67" s="16" t="s">
        <v>25</v>
      </c>
      <c r="D67" s="3">
        <f>SUM(D62:D66)</f>
        <v>478310</v>
      </c>
      <c r="E67" s="3"/>
      <c r="F67" s="3"/>
      <c r="G67" s="3"/>
      <c r="H67" s="3"/>
      <c r="I67" s="3"/>
      <c r="J67" s="4"/>
    </row>
    <row r="68" spans="2:10" ht="42">
      <c r="B68" s="9" t="s">
        <v>9</v>
      </c>
      <c r="C68" s="9" t="s">
        <v>54</v>
      </c>
      <c r="D68" s="14">
        <f t="shared" si="1"/>
        <v>800000</v>
      </c>
      <c r="E68" s="14">
        <v>20000</v>
      </c>
      <c r="F68" s="14">
        <v>10</v>
      </c>
      <c r="G68" s="14" t="s">
        <v>116</v>
      </c>
      <c r="H68" s="14">
        <v>4</v>
      </c>
      <c r="I68" s="14" t="s">
        <v>76</v>
      </c>
      <c r="J68" s="17" t="s">
        <v>115</v>
      </c>
    </row>
    <row r="69" spans="2:10">
      <c r="B69" s="9" t="s">
        <v>8</v>
      </c>
      <c r="C69" s="9" t="s">
        <v>55</v>
      </c>
      <c r="D69" s="14">
        <f t="shared" si="1"/>
        <v>100000</v>
      </c>
      <c r="E69" s="12">
        <v>10000</v>
      </c>
      <c r="F69" s="14">
        <v>10</v>
      </c>
      <c r="G69" s="14" t="s">
        <v>116</v>
      </c>
      <c r="I69" s="14"/>
      <c r="J69" s="2" t="s">
        <v>70</v>
      </c>
    </row>
    <row r="70" spans="2:10">
      <c r="B70" s="9" t="s">
        <v>13</v>
      </c>
      <c r="C70" s="9" t="s">
        <v>66</v>
      </c>
      <c r="D70" s="14">
        <f t="shared" si="1"/>
        <v>80000</v>
      </c>
      <c r="E70" s="12">
        <v>10000</v>
      </c>
      <c r="F70" s="12">
        <v>2</v>
      </c>
      <c r="G70" s="14" t="s">
        <v>116</v>
      </c>
      <c r="H70" s="14">
        <v>4</v>
      </c>
      <c r="I70" s="14" t="s">
        <v>76</v>
      </c>
      <c r="J70" s="2" t="s">
        <v>87</v>
      </c>
    </row>
    <row r="71" spans="2:10">
      <c r="B71" s="9" t="s">
        <v>13</v>
      </c>
      <c r="C71" s="9" t="s">
        <v>67</v>
      </c>
      <c r="D71" s="14">
        <f t="shared" si="1"/>
        <v>50000</v>
      </c>
      <c r="E71" s="12">
        <v>10000</v>
      </c>
      <c r="F71" s="14">
        <v>5</v>
      </c>
      <c r="G71" s="12" t="s">
        <v>89</v>
      </c>
      <c r="I71" s="14"/>
      <c r="J71" s="2" t="s">
        <v>88</v>
      </c>
    </row>
    <row r="72" spans="2:10">
      <c r="B72" s="9" t="s">
        <v>13</v>
      </c>
      <c r="C72" s="9" t="s">
        <v>4</v>
      </c>
      <c r="D72" s="14">
        <f t="shared" si="1"/>
        <v>200000</v>
      </c>
      <c r="E72" s="14">
        <v>20000</v>
      </c>
      <c r="F72" s="14">
        <v>10</v>
      </c>
      <c r="G72" s="14" t="s">
        <v>116</v>
      </c>
      <c r="H72" s="14"/>
      <c r="I72" s="14"/>
      <c r="J72" s="15"/>
    </row>
    <row r="73" spans="2:10">
      <c r="B73" s="16"/>
      <c r="C73" s="16" t="s">
        <v>49</v>
      </c>
      <c r="D73" s="3">
        <f>SUM(D68:D72)</f>
        <v>1230000</v>
      </c>
      <c r="E73" s="3"/>
      <c r="F73" s="3"/>
      <c r="G73" s="3"/>
      <c r="H73" s="3"/>
      <c r="I73" s="3"/>
      <c r="J73" s="4"/>
    </row>
    <row r="74" spans="2:10">
      <c r="B74" s="16"/>
      <c r="C74" s="16" t="s">
        <v>26</v>
      </c>
      <c r="D74" s="3">
        <f>D22+D46+D61+D67+D73</f>
        <v>40718310</v>
      </c>
      <c r="E74" s="3"/>
      <c r="F74" s="3"/>
      <c r="G74" s="3"/>
      <c r="H74" s="3"/>
      <c r="I74" s="3"/>
      <c r="J74" s="4"/>
    </row>
  </sheetData>
  <sheetProtection algorithmName="SHA-512" hashValue="mhdrCzmzlzdQSWGwxLeztr+uK8m6Jp5Wgb8yOuL8lRwWuyrig0MzD4BMWodGDMnrJo0YWHR1ScVTRVG6LI1MLA==" saltValue="sD8xHKr5xh0nZowj5VgeFw==" spinCount="100000" sheet="1" objects="1" scenarios="1"/>
  <mergeCells count="12">
    <mergeCell ref="C4:E4"/>
    <mergeCell ref="C5:E5"/>
    <mergeCell ref="G10:I10"/>
    <mergeCell ref="G11:I11"/>
    <mergeCell ref="G12:I12"/>
    <mergeCell ref="G14:I14"/>
    <mergeCell ref="G15:I15"/>
    <mergeCell ref="G4:I4"/>
    <mergeCell ref="G5:I5"/>
    <mergeCell ref="G8:I8"/>
    <mergeCell ref="G9:I9"/>
    <mergeCell ref="G13:I13"/>
  </mergeCells>
  <phoneticPr fontId="2"/>
  <conditionalFormatting sqref="B18:C21 E18:F21 B62:C66 E62:G66 B68:C72 E68:G72 E23:G23 B23:C45 G24:G27 E28:G45 E24:E27 B47:C60 E47:G60">
    <cfRule type="containsBlanks" dxfId="3" priority="2">
      <formula>LEN(TRIM(B18))=0</formula>
    </cfRule>
  </conditionalFormatting>
  <conditionalFormatting sqref="C4:E5">
    <cfRule type="containsBlanks" dxfId="2" priority="1">
      <formula>LEN(TRIM(C4))=0</formula>
    </cfRule>
  </conditionalFormatting>
  <dataValidations count="4">
    <dataValidation allowBlank="1" showInputMessage="1" showErrorMessage="1" promptTitle="⚠️" prompt="単位を必ずご記入ください。_x000a__x000a_・時間_x000a_・日_x000a_・月_x000a_" sqref="G17 I67 G73:G74 G22 G46 G61 G67 I17 I73:I74 I22 I46 I61" xr:uid="{7794F502-E62D-6A4C-9D06-9956B207F791}"/>
    <dataValidation allowBlank="1" showInputMessage="1" showErrorMessage="1" promptTitle="⚠️" prompt="単位を必ずご記入ください。_x000a__x000a_・時間_x000a_・日_x000a_・月_x000a_・人　など_x000a_" sqref="G18:G21 I18:I21 G62:G66 F71 G68:G70 I47:I60 I62:I66 G47:G60 I68:I72 G72 I23:I45 G23:G45" xr:uid="{967C5539-3386-BA46-B2A8-124625D1E7EA}"/>
    <dataValidation allowBlank="1" showInputMessage="1" showErrorMessage="1" promptTitle="⚠️" prompt="数式が組んであります。_x000a_いじらないでください。" sqref="J4:J5 J8:J15" xr:uid="{D76A0BC1-ADB7-D547-8A5D-37DD016CC6DE}"/>
    <dataValidation allowBlank="1" showInputMessage="1" showErrorMessage="1" promptTitle="⚠️" prompt="数式が組んであります。_x000a_触らないでください。" sqref="D18:D74" xr:uid="{A5D946FE-6393-0946-8DF2-651F8EE99E3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2F5757-8E8B-474C-9359-020850B0D0C6}">
          <x14:formula1>
            <xm:f>Sheet3!$A$1:$A$8</xm:f>
          </x14:formula1>
          <xm:sqref>B18:B21 B23:B31 B40:B45 B38 B62:B66 B68:B72 B33:B34 B36 B47:B60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BD89E-6263-274F-8F6A-11A998FE0556}">
  <dimension ref="A1:A8"/>
  <sheetViews>
    <sheetView workbookViewId="0">
      <selection sqref="A1:A8"/>
    </sheetView>
  </sheetViews>
  <sheetFormatPr baseColWidth="10" defaultRowHeight="20"/>
  <cols>
    <col min="1" max="1" width="16" customWidth="1"/>
  </cols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14</v>
      </c>
    </row>
    <row r="8" spans="1:1">
      <c r="A8" t="s">
        <v>15</v>
      </c>
    </row>
  </sheetData>
  <sheetProtection algorithmName="SHA-512" hashValue="LjW+sNa/APZ8QhGYBp+pxhCAFOWUqw2ttfKVJX5Mhysc+LGyq8NQiL+mBNFIB0MpeZkmfCYpo6Ijfv+cLzfmjw==" saltValue="safAsrlw2uYTDlqVu+Expw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記入フォーマット</vt:lpstr>
      <vt:lpstr>記入例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NN</cp:lastModifiedBy>
  <dcterms:created xsi:type="dcterms:W3CDTF">2025-03-26T09:40:10Z</dcterms:created>
  <dcterms:modified xsi:type="dcterms:W3CDTF">2025-03-28T05:50:04Z</dcterms:modified>
</cp:coreProperties>
</file>